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bona.Makolli\AppData\Local\Microsoft\Windows\INetCache\Content.Outlook\4T3XVJ2P\"/>
    </mc:Choice>
  </mc:AlternateContent>
  <xr:revisionPtr revIDLastSave="0" documentId="13_ncr:1_{B7F75FBF-1731-4420-BC61-F299E8890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ozim buxheti 2023" sheetId="1" r:id="rId1"/>
    <sheet name="Buxheti dhe realizimi 2023" sheetId="2" r:id="rId2"/>
  </sheets>
  <definedNames>
    <definedName name="_xlnm.Print_Area" localSheetId="0">'Propozim buxheti 2023'!$A$1:$H$316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5" i="1" l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24" i="1"/>
  <c r="F290" i="1" l="1"/>
  <c r="H297" i="1"/>
  <c r="H6" i="1" l="1"/>
  <c r="H7" i="1"/>
  <c r="H8" i="1" s="1"/>
  <c r="D8" i="1"/>
  <c r="E8" i="1"/>
  <c r="F8" i="1"/>
  <c r="G8" i="1"/>
  <c r="D11" i="1"/>
  <c r="H12" i="1"/>
  <c r="H11" i="1" s="1"/>
  <c r="D14" i="1"/>
  <c r="H14" i="1" s="1"/>
  <c r="H15" i="1"/>
  <c r="D16" i="1"/>
  <c r="H16" i="1" s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D53" i="1"/>
  <c r="H53" i="1" s="1"/>
  <c r="H54" i="1"/>
  <c r="H55" i="1"/>
  <c r="H56" i="1"/>
  <c r="H57" i="1"/>
  <c r="D58" i="1"/>
  <c r="H58" i="1" s="1"/>
  <c r="H59" i="1"/>
  <c r="D60" i="1"/>
  <c r="G60" i="1"/>
  <c r="G13" i="1" s="1"/>
  <c r="H61" i="1"/>
  <c r="H62" i="1"/>
  <c r="H63" i="1"/>
  <c r="H64" i="1"/>
  <c r="H65" i="1"/>
  <c r="H66" i="1"/>
  <c r="H67" i="1"/>
  <c r="H68" i="1"/>
  <c r="H69" i="1"/>
  <c r="H70" i="1"/>
  <c r="H71" i="1"/>
  <c r="H72" i="1"/>
  <c r="D73" i="1"/>
  <c r="H73" i="1" s="1"/>
  <c r="H74" i="1"/>
  <c r="H75" i="1"/>
  <c r="H76" i="1"/>
  <c r="D77" i="1"/>
  <c r="H77" i="1" s="1"/>
  <c r="H78" i="1"/>
  <c r="D79" i="1"/>
  <c r="H79" i="1" s="1"/>
  <c r="H80" i="1"/>
  <c r="H81" i="1"/>
  <c r="H82" i="1"/>
  <c r="H83" i="1"/>
  <c r="D84" i="1"/>
  <c r="H84" i="1" s="1"/>
  <c r="H85" i="1"/>
  <c r="H86" i="1"/>
  <c r="D87" i="1"/>
  <c r="H87" i="1" s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D104" i="1"/>
  <c r="H104" i="1" s="1"/>
  <c r="H105" i="1"/>
  <c r="H106" i="1"/>
  <c r="H107" i="1"/>
  <c r="H108" i="1"/>
  <c r="H109" i="1"/>
  <c r="H110" i="1"/>
  <c r="D112" i="1"/>
  <c r="H112" i="1"/>
  <c r="G113" i="1"/>
  <c r="G114" i="1"/>
  <c r="G115" i="1"/>
  <c r="G116" i="1"/>
  <c r="G117" i="1"/>
  <c r="G118" i="1"/>
  <c r="G119" i="1"/>
  <c r="G120" i="1"/>
  <c r="G121" i="1"/>
  <c r="D122" i="1"/>
  <c r="G122" i="1"/>
  <c r="H122" i="1"/>
  <c r="D155" i="1"/>
  <c r="H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D174" i="1"/>
  <c r="G174" i="1"/>
  <c r="H174" i="1"/>
  <c r="D182" i="1"/>
  <c r="G182" i="1"/>
  <c r="H182" i="1"/>
  <c r="D185" i="1"/>
  <c r="G185" i="1"/>
  <c r="H185" i="1"/>
  <c r="D194" i="1"/>
  <c r="G194" i="1"/>
  <c r="D198" i="1"/>
  <c r="G198" i="1"/>
  <c r="H198" i="1" s="1"/>
  <c r="H199" i="1"/>
  <c r="H200" i="1"/>
  <c r="H201" i="1"/>
  <c r="H202" i="1"/>
  <c r="H203" i="1"/>
  <c r="D204" i="1"/>
  <c r="G204" i="1"/>
  <c r="H205" i="1"/>
  <c r="H206" i="1"/>
  <c r="H207" i="1"/>
  <c r="H208" i="1"/>
  <c r="H209" i="1"/>
  <c r="E211" i="1"/>
  <c r="H212" i="1"/>
  <c r="H211" i="1" s="1"/>
  <c r="E213" i="1"/>
  <c r="G213" i="1"/>
  <c r="H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H239" i="1" s="1"/>
  <c r="H240" i="1"/>
  <c r="H241" i="1"/>
  <c r="H242" i="1"/>
  <c r="H243" i="1"/>
  <c r="H244" i="1"/>
  <c r="G245" i="1"/>
  <c r="H245" i="1" s="1"/>
  <c r="H246" i="1"/>
  <c r="H247" i="1"/>
  <c r="H248" i="1"/>
  <c r="H249" i="1"/>
  <c r="H250" i="1"/>
  <c r="H251" i="1"/>
  <c r="H252" i="1"/>
  <c r="H253" i="1"/>
  <c r="H254" i="1"/>
  <c r="H255" i="1"/>
  <c r="F257" i="1"/>
  <c r="H258" i="1"/>
  <c r="H257" i="1" s="1"/>
  <c r="D259" i="1"/>
  <c r="G259" i="1"/>
  <c r="H259" i="1"/>
  <c r="F260" i="1"/>
  <c r="F261" i="1"/>
  <c r="F262" i="1"/>
  <c r="F263" i="1"/>
  <c r="F264" i="1"/>
  <c r="F265" i="1"/>
  <c r="F266" i="1"/>
  <c r="F267" i="1"/>
  <c r="F268" i="1"/>
  <c r="F269" i="1"/>
  <c r="F270" i="1"/>
  <c r="F273" i="1"/>
  <c r="F274" i="1"/>
  <c r="F275" i="1"/>
  <c r="F276" i="1"/>
  <c r="F277" i="1"/>
  <c r="F278" i="1"/>
  <c r="F279" i="1"/>
  <c r="F280" i="1"/>
  <c r="F281" i="1"/>
  <c r="F282" i="1"/>
  <c r="F283" i="1"/>
  <c r="D284" i="1"/>
  <c r="H284" i="1"/>
  <c r="H285" i="1"/>
  <c r="H286" i="1"/>
  <c r="H287" i="1"/>
  <c r="H288" i="1"/>
  <c r="H289" i="1"/>
  <c r="H291" i="1"/>
  <c r="H292" i="1"/>
  <c r="H293" i="1"/>
  <c r="H294" i="1"/>
  <c r="H295" i="1"/>
  <c r="H296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204" i="1" l="1"/>
  <c r="E210" i="1"/>
  <c r="H194" i="1"/>
  <c r="D256" i="1"/>
  <c r="H60" i="1"/>
  <c r="G155" i="1"/>
  <c r="D111" i="1"/>
  <c r="G112" i="1"/>
  <c r="D13" i="1"/>
  <c r="H13" i="1" s="1"/>
  <c r="D213" i="1"/>
  <c r="D210" i="1" s="1"/>
  <c r="F259" i="1"/>
  <c r="F256" i="1" s="1"/>
  <c r="G210" i="1"/>
  <c r="E9" i="1" l="1"/>
  <c r="H210" i="1"/>
  <c r="G111" i="1"/>
  <c r="G10" i="1" s="1"/>
  <c r="F9" i="1"/>
  <c r="D10" i="1"/>
  <c r="D9" i="1" s="1"/>
  <c r="H111" i="1" l="1"/>
  <c r="H10" i="1"/>
  <c r="D12" i="2" l="1"/>
  <c r="C12" i="2"/>
  <c r="E7" i="2" l="1"/>
  <c r="E8" i="2"/>
  <c r="E9" i="2"/>
  <c r="E10" i="2"/>
  <c r="E11" i="2"/>
  <c r="E12" i="2" l="1"/>
  <c r="G290" i="1"/>
  <c r="H290" i="1" l="1"/>
  <c r="G256" i="1"/>
  <c r="G9" i="1" s="1"/>
  <c r="H9" i="1" s="1"/>
  <c r="H256" i="1" l="1"/>
</calcChain>
</file>

<file path=xl/sharedStrings.xml><?xml version="1.0" encoding="utf-8"?>
<sst xmlns="http://schemas.openxmlformats.org/spreadsheetml/2006/main" count="364" uniqueCount="348">
  <si>
    <t>Buxheti fillestar</t>
  </si>
  <si>
    <t xml:space="preserve">  Pozicionet  buxhetore</t>
  </si>
  <si>
    <t xml:space="preserve">Granti i përgjithshëm </t>
  </si>
  <si>
    <t xml:space="preserve">Granti për Shëndetësi </t>
  </si>
  <si>
    <t>Granti për Arsim</t>
  </si>
  <si>
    <t>Burimet vetanake</t>
  </si>
  <si>
    <t>Gjithsej</t>
  </si>
  <si>
    <t>Ligji për kryeqytet</t>
  </si>
  <si>
    <t>I</t>
  </si>
  <si>
    <t>I.1</t>
  </si>
  <si>
    <t>Paga dhe mëditje.</t>
  </si>
  <si>
    <t>I.2</t>
  </si>
  <si>
    <t>MALLRA DHE SHËRBIME</t>
  </si>
  <si>
    <t>I.2.1</t>
  </si>
  <si>
    <t>Furnizim me veshmbathje.</t>
  </si>
  <si>
    <t>Inventar për administratë komunale.</t>
  </si>
  <si>
    <t>Pajisje të TI-së për bashkësi lokale dhe administratë komunale.</t>
  </si>
  <si>
    <t>Shërbimet e përfaqësimit dhe të Avokaturës.</t>
  </si>
  <si>
    <t>Regjistrimi i automjeteve.</t>
  </si>
  <si>
    <t>Sigurimi i automjeteve.</t>
  </si>
  <si>
    <t>Mirëmbajtja dhe riparimi i automjeteve.</t>
  </si>
  <si>
    <t>I.3</t>
  </si>
  <si>
    <t>SHPENZIMET KOMUNALE</t>
  </si>
  <si>
    <t>Mbledhja e mbeturinave.</t>
  </si>
  <si>
    <t>I.4</t>
  </si>
  <si>
    <t>S H P E N Z I M E T    K A P I T A L E</t>
  </si>
  <si>
    <t>I.4.1</t>
  </si>
  <si>
    <t>DREJTORIA E ADMINISTRATËS</t>
  </si>
  <si>
    <t>I.4.3</t>
  </si>
  <si>
    <t>I.4.4</t>
  </si>
  <si>
    <t>DREJTORIA E SHËRBIMEVE PUBLIKE, MBROJTJES DHE SHPËTIMIT</t>
  </si>
  <si>
    <t>1.4.5</t>
  </si>
  <si>
    <t>DREJTORIA E PARQEVE</t>
  </si>
  <si>
    <t>I.4.6</t>
  </si>
  <si>
    <t>DREJTORIA E KULTURËS</t>
  </si>
  <si>
    <t>1.4.7</t>
  </si>
  <si>
    <t>DREJTORIA E RINISË DHE SPORTEVE</t>
  </si>
  <si>
    <t>I.4.9</t>
  </si>
  <si>
    <t>DREJTORIA E BUJQËSISË</t>
  </si>
  <si>
    <t>DREJTORIA E MIRËQENIES SOCIALE</t>
  </si>
  <si>
    <t>I.5</t>
  </si>
  <si>
    <t>SUBVENCIONE DHE TRANSFERE</t>
  </si>
  <si>
    <t>SUBVENCIONE DHE TRANSFERE PËR ADMINISTRATË</t>
  </si>
  <si>
    <t>SUBVENCIONE DHE TRANSFERE PËR KULTURË</t>
  </si>
  <si>
    <t>SUBVENCIONE DHE TRANSFERE - RINI DHE SPORT</t>
  </si>
  <si>
    <t>SUBVENCIONE DHE TRANSFERE - BUJQËSI DHE ZHVILLIM RURAL</t>
  </si>
  <si>
    <t>SUBVENCIONE DHE TRANSFERE PËR SHËRBIME SOCIALE DHE REZIDENCIALE</t>
  </si>
  <si>
    <t>II</t>
  </si>
  <si>
    <t xml:space="preserve">BUXHETI SEKTORIAL - SHËNDETËSIA </t>
  </si>
  <si>
    <t>II.1</t>
  </si>
  <si>
    <t>PAGA dhe MËDITJE</t>
  </si>
  <si>
    <t>II.2</t>
  </si>
  <si>
    <t>MALLRA dhe SHËRBIME</t>
  </si>
  <si>
    <t>II.3</t>
  </si>
  <si>
    <t>SHPENZIME KOMUNALE</t>
  </si>
  <si>
    <t>II.4</t>
  </si>
  <si>
    <t>SHPENZIME  KAPITALE</t>
  </si>
  <si>
    <t>II.5</t>
  </si>
  <si>
    <t>III</t>
  </si>
  <si>
    <t>BUXHETI SEKTORIAL - ARSIMI</t>
  </si>
  <si>
    <t>III.1</t>
  </si>
  <si>
    <t>III.2</t>
  </si>
  <si>
    <t>III.3</t>
  </si>
  <si>
    <t>III.4</t>
  </si>
  <si>
    <t>III.5</t>
  </si>
  <si>
    <t>Mirëmbajtja e ndërtesave (përfshirë institucionet kulturore dhe sportive)</t>
  </si>
  <si>
    <t>Mirëmbajtja e TI-së</t>
  </si>
  <si>
    <t>Mirëmbajtja e semaforëve</t>
  </si>
  <si>
    <t>DREJTORIA E INVESTIMEVE KAPITALE DHE MENAXHIMIT TË KONTRATAVE</t>
  </si>
  <si>
    <t>Subvencionet</t>
  </si>
  <si>
    <t>Pagat</t>
  </si>
  <si>
    <t>BUXHETI I ADMINISTRATËS</t>
  </si>
  <si>
    <t>PAGA DHE MËDITJE</t>
  </si>
  <si>
    <t>Furnizim për zyra.</t>
  </si>
  <si>
    <t>Shërbime teknike (pastrimi).</t>
  </si>
  <si>
    <t>Shpenzimet për anëtarësim.</t>
  </si>
  <si>
    <t>Shërbimet për marrëveshje të veçanta.</t>
  </si>
  <si>
    <t>Shpenzime të tjera kontraktuese.</t>
  </si>
  <si>
    <t>Lëndë djegëse për ngrohje.</t>
  </si>
  <si>
    <t>Karburant për automjete.</t>
  </si>
  <si>
    <t>Derivate për gjeneratorë.</t>
  </si>
  <si>
    <t>Qiraja për vetura.</t>
  </si>
  <si>
    <t>Qiraja për pajisje dhe softuer.</t>
  </si>
  <si>
    <t>Shpenzimet për internet.</t>
  </si>
  <si>
    <t>Shpenzimet e telefonisë mobile.</t>
  </si>
  <si>
    <t>Shpenzimet postare.</t>
  </si>
  <si>
    <t>Telefonat fiks.</t>
  </si>
  <si>
    <t>Uji.</t>
  </si>
  <si>
    <t>Nxehja qendrore.</t>
  </si>
  <si>
    <t>Energjia  elektrike.</t>
  </si>
  <si>
    <t>Shpenzimi i energjisë elektrike për ndriçim  publik dhe semaforë.</t>
  </si>
  <si>
    <t>Energjia elektrike.</t>
  </si>
  <si>
    <t>Mbeturinat.</t>
  </si>
  <si>
    <t>Ngrohja qendrore.</t>
  </si>
  <si>
    <t>Telefon.</t>
  </si>
  <si>
    <t>Gr.Qeveritar</t>
  </si>
  <si>
    <t xml:space="preserve">THV </t>
  </si>
  <si>
    <t>Totali</t>
  </si>
  <si>
    <t>M&amp;Sh</t>
  </si>
  <si>
    <t>Komunalet</t>
  </si>
  <si>
    <t>Kapitalet</t>
  </si>
  <si>
    <t xml:space="preserve"> BUXHETI PËR VITIN  2023</t>
  </si>
  <si>
    <t>BUXHETI I KOMUNËS SË PRISHTINËS PËR VITIN 2023</t>
  </si>
  <si>
    <t>Burimet e financimit sipas Qarkores 2023/01</t>
  </si>
  <si>
    <t>Totali i burimeve të financimit sipas Qarkores 2023/01</t>
  </si>
  <si>
    <t>Totali i financimeve buxhetore për vitin 2023</t>
  </si>
  <si>
    <t>Buxhet propozimi i komunes se Prishtines per vitin 2023</t>
  </si>
  <si>
    <t>Financimi per shtepite per persona te moshuar, aftesi te kufizuar dhe mbrojtje te femijeve</t>
  </si>
  <si>
    <t>Digjitalizimi i procesit arsimor dhe menaxhimit të shkollave</t>
  </si>
  <si>
    <t>Digjitalizimi i procesit të regjistrimit të fëmijëve në IEAA</t>
  </si>
  <si>
    <t>Digjitalizimi i matjes së performancës së shkollave</t>
  </si>
  <si>
    <t>Angazhimi i IT/SysAdmin në IEAA</t>
  </si>
  <si>
    <t xml:space="preserve">Angazhimi i psikologëve në IEAA </t>
  </si>
  <si>
    <t xml:space="preserve">Kampanja vetëdijësuese për siguri në IEAA, edukim shëndetësor etj </t>
  </si>
  <si>
    <t>Trajnime dhe rritje të kapaciteteve për mësimdhënës</t>
  </si>
  <si>
    <t>Mirëmbajtja e ndërtesave të IEAA</t>
  </si>
  <si>
    <t>Mirëmbajtja e teknologjisë informative</t>
  </si>
  <si>
    <t>Shërbimet tjera kontraktuese (transporti i nxënësve + subvencionim I kopshtit me PPP)</t>
  </si>
  <si>
    <t>Shërbimet teknike (intervenime te shpejta ne IEA dhe tjera sherbime)</t>
  </si>
  <si>
    <t xml:space="preserve">Furnizimi me ushqim dhe pije (klaset 1-5 dhe çerdhet) </t>
  </si>
  <si>
    <t>Furnizim me mjete higjienike në IEA</t>
  </si>
  <si>
    <t xml:space="preserve">Furnizimi me pajisje </t>
  </si>
  <si>
    <t xml:space="preserve">Furnizimi me derivate për gjeneratorë </t>
  </si>
  <si>
    <t>Furnizimi me dru dhe pelet</t>
  </si>
  <si>
    <t>Furnizimi me derivate dhe lëndë djegëse</t>
  </si>
  <si>
    <t>Furnizimi për zyra (Material didaktik + Letër + Material pedagogjik etj.)</t>
  </si>
  <si>
    <t>Organizimi i shpalljeve, reklamave dhe konkurseve</t>
  </si>
  <si>
    <t>Blerje të tjera të mallrave</t>
  </si>
  <si>
    <t>Shërbimet shëndetësore (DDD + Kontrolli sanitar)</t>
  </si>
  <si>
    <t>Regjistrimi dhe sigurimi i automjeteve në IEAA</t>
  </si>
  <si>
    <t>Sigurimi i ndërtesave tjera</t>
  </si>
  <si>
    <t xml:space="preserve">Ndertimi i shkolles në lagjen Kalabria </t>
  </si>
  <si>
    <t>Ndërtimi i shkollës fillore në Vranidoll</t>
  </si>
  <si>
    <t>Ndërtimi i shkollës "7 Shtatori"</t>
  </si>
  <si>
    <t>Ndërtimi i aneksit të shkollës "Pavaresia"</t>
  </si>
  <si>
    <t>Ndërtimi i Liceut Artistik</t>
  </si>
  <si>
    <t>Ndërtimi i çerdhes "Lulevera"</t>
  </si>
  <si>
    <t>Ndërtimi i çerdhes "Xixëllonjat"</t>
  </si>
  <si>
    <t>Ndërtimi i aneksit të çerdhes "Ardhmënia"</t>
  </si>
  <si>
    <t>Renovimi dhe mirëmbajtja e IEAA</t>
  </si>
  <si>
    <t>Rregullimi i oborreve dhe tereneve sportive</t>
  </si>
  <si>
    <t>Furnizim me inventar &amp; paisje për Qendrën e Karrierës</t>
  </si>
  <si>
    <t>Furnizimi me libra I bibliotekave shkollore në IEAA</t>
  </si>
  <si>
    <t>Furnizimi me pajisje (IT, shkencë) për kabinete në IEAA</t>
  </si>
  <si>
    <t>Furnizimi me paisje rekuizita sportive dhe paisje tjera për IEAA</t>
  </si>
  <si>
    <t>Vendosja e kamerave të sigurisë</t>
  </si>
  <si>
    <t>Furnizimi dhe mirëmbajtja e dyrve dhe dritareve për IEAA</t>
  </si>
  <si>
    <t>Furnizimi, instalimi dhe mirëmbajtja e elektrikës + gjeneratorëve + klima</t>
  </si>
  <si>
    <t>Mirëmbajtja e rrjetit të ujësjellsit dhe kanalizimit ne IEAA (DIMK dhe Berzh)</t>
  </si>
  <si>
    <t>Instalimet dhe renovimet e ngrohjes qendrore në IEAA</t>
  </si>
  <si>
    <t>Zgjerimi dhe modernizimi (SMART) i rrjetit të ndriçimit publik në tërë qyetin</t>
  </si>
  <si>
    <t>Ndriçim sinjalizues për vendkalime per siguri</t>
  </si>
  <si>
    <t>Ndërtimi i rrethojave për siguri në mobilitet</t>
  </si>
  <si>
    <t>Ndërtimi dhe modernizmi (SMART) i semaforëve</t>
  </si>
  <si>
    <t>Funksionalizimi i kontenjerëve nëntokësor dhe zgjerimi (SMART) me lokacione të reja</t>
  </si>
  <si>
    <t>Ndërtimi i qendrës së grumbullimit dhe trajtimit të mbeturinave ndërtimore</t>
  </si>
  <si>
    <t>Pastrimi i lumenjve dhe kanalizimi atmosferik</t>
  </si>
  <si>
    <t xml:space="preserve">Rregullimi dhe riparimi i ashensorëve ne ndertesat kolegtive </t>
  </si>
  <si>
    <t>Shtyllat antiparking dhe pistonet lëvizëse</t>
  </si>
  <si>
    <t>Rregullimi i pompave për furnizim me ujë për ndërtesat kolektive dhe mirëmbajtja</t>
  </si>
  <si>
    <t xml:space="preserve">Projekti i vendosjes së kamerave </t>
  </si>
  <si>
    <t>Ri-dizajnimi dhe ndërtimi i kiosqeve</t>
  </si>
  <si>
    <t>Ri-dizajnimi dhe ndërtimi i fontanave</t>
  </si>
  <si>
    <t>Sinjalizimi horizontal dhe vertikal</t>
  </si>
  <si>
    <t xml:space="preserve">Fasadimi i ndertesave te vjetra ne Kryeqytet </t>
  </si>
  <si>
    <t>Mobileria urbane</t>
  </si>
  <si>
    <t>Trajtimi i mbeturinave ndërtimore (Deponive ilegale)</t>
  </si>
  <si>
    <t xml:space="preserve">Ndërtimi i urave në pjesën perëndimore tè unazës qendrore. </t>
  </si>
  <si>
    <t>Ndërtimi i rrugës "B", faza III.</t>
  </si>
  <si>
    <t>Ndërtimi i rrugës "B", faza I</t>
  </si>
  <si>
    <t>Ndërtimi i urave (Zgjerimi i urave ne fshatin Barileve)</t>
  </si>
  <si>
    <t>Ndërtimi i rrugës "Skënderbeu".</t>
  </si>
  <si>
    <t>Ndërtimi i kolektorit në Hajvali.</t>
  </si>
  <si>
    <t>Implementimi I Planit te Mobilitetit</t>
  </si>
  <si>
    <t>Ndertimi I rrugicave ne Vranidoll</t>
  </si>
  <si>
    <t>Rruga lidhese Kolovice</t>
  </si>
  <si>
    <t xml:space="preserve">Rikonstruimi i Rruges Qëndresa </t>
  </si>
  <si>
    <t>Ndertimi I mureve mbrojtese dhe urave</t>
  </si>
  <si>
    <t xml:space="preserve">Rikonstruktimi I rrjetit te rrugeve brenda zones urbane </t>
  </si>
  <si>
    <t>Ndertimi I kraheve te rruges Muharrem Fejza sipas planit rregullues</t>
  </si>
  <si>
    <t xml:space="preserve">Realizimi i projektit rruga “A”. </t>
  </si>
  <si>
    <t>Rikonstruktimi i rrugës "Nekibe Kelmendi".faza e dyte</t>
  </si>
  <si>
    <t>Rekonstruimii rruges Qamil Hoxha, 2 Korriku dhe Rexhep Luci</t>
  </si>
  <si>
    <t>Ndertimi i rrugeve ne Bardhosh</t>
  </si>
  <si>
    <t xml:space="preserve">Ndertimi i Rr Aleks Caci </t>
  </si>
  <si>
    <t>Ndertimi i rrugeve ne Taslixhe</t>
  </si>
  <si>
    <t>Ndertimi I rr Xhavit Ahmeti me rrugicat perreth</t>
  </si>
  <si>
    <t xml:space="preserve">Rekonstruimi I  rruges Antigona Fazliu afer shkolles Pjeter Godani e Mbreti Bardhyl dhe rruga Maliq Pashë Gjinolli afer shkolles Emin Duraku </t>
  </si>
  <si>
    <t>Ndertimi I rrugeve ne Arbri dhe  Shkabaj</t>
  </si>
  <si>
    <t>Ndertimi i Nenkalimi per vetura ne rrugen Agim Ramadani</t>
  </si>
  <si>
    <t xml:space="preserve">Platforma nderlidhese e Arberise me Pallatine e Rinise </t>
  </si>
  <si>
    <t>Ndertimi I rruges ne Lagjen e Muhaxhereve</t>
  </si>
  <si>
    <t>Sistemet inteligjente të menaxhimit të ndërtesave dhe zyrave në komunën e Prishtinës</t>
  </si>
  <si>
    <t>Instalim dhe mirembajtje e rampave</t>
  </si>
  <si>
    <t>Instalimi dhe rregullimi i Liftave te objekteve te Komunes</t>
  </si>
  <si>
    <t>Ndertimi I Objetit te zjarrefiksave</t>
  </si>
  <si>
    <t>Ndertimi I Objektit te Arhives se Komunes me infrastukture perciellese</t>
  </si>
  <si>
    <t xml:space="preserve">Ndërrimi i tubacionit, enës ekspanduese, valvulave dhe radiatorëve të ngrohjes qëndrore </t>
  </si>
  <si>
    <t>Blerjen e veturës per Kryetari ne kryeqytetit</t>
  </si>
  <si>
    <t>Renovimi dhe Përmirësimi I Infrastrukturës së Objekteve KPSH-së</t>
  </si>
  <si>
    <t xml:space="preserve">Furnizim me Inventar për nevojat e KPSH-së </t>
  </si>
  <si>
    <t>Furnizim me pajisje mjekësore për nevojat e KPSH-së</t>
  </si>
  <si>
    <t>Furnizim me autovetura për nevojat e KPSH-së</t>
  </si>
  <si>
    <t>Pajisje për sallen edukativo-arsimore(QMU)</t>
  </si>
  <si>
    <t>Punkt I ri për QMU</t>
  </si>
  <si>
    <t>Rregullimi I oborreve,trotuareve,shtrurja me kocka dhe shkalleve të institucioneve të KPSH</t>
  </si>
  <si>
    <t>Digjitalizimi I institucioneve shëndetësore(laboratorëve,shërbimit të thirrjeve,vendosja e gps në autoambulanca,aparaturat përcjellse)</t>
  </si>
  <si>
    <t>Ndertimi i Spitalit të Prishtinës</t>
  </si>
  <si>
    <t xml:space="preserve">Lidhja e zonave te gjelberta permes krijmit te korridoreve te gjelberta 
brenda teritorit te Komunes se Prishtines (ndertim i parqeve)                                                                                                                                                         </t>
  </si>
  <si>
    <t>Shtrirja e sistemit te ujitjes ne parqet e Komunes se Prishtine</t>
  </si>
  <si>
    <t>Furnizimi me fidanë per hapesirat e qytetit dhe parqet (Pyllzim urban)</t>
  </si>
  <si>
    <t>Furnizim me lule dekorative shumevjeqare</t>
  </si>
  <si>
    <t>Ndertimi dhe mirembajtja e kendeve publike te lodrave</t>
  </si>
  <si>
    <t>Hapja e shtigjeve te reja per ecje dhe bicikleta</t>
  </si>
  <si>
    <t>Parqet dhe hapësirave te reja publike rekreative ne zonat urbane dhe rurale ne Komunen e Prishtines</t>
  </si>
  <si>
    <t>Ndërtimi I Qendrës së re multifunksionale për Punë Sociale</t>
  </si>
  <si>
    <t xml:space="preserve">Inventarizimi I Qendrës për Punë Sociale aktuale </t>
  </si>
  <si>
    <t xml:space="preserve">Inventarizimi I shtëpive dhe banesave për banim social të përkohshëm </t>
  </si>
  <si>
    <t>Renovimi dhe mirëmbrajtja e Qendrimeve Ditore për të moshuar</t>
  </si>
  <si>
    <t>Ndertimi i tereneve dhe hapësirave sportive</t>
  </si>
  <si>
    <t>Ndërtimi i tribunës KF "Ramiz Sadiku"</t>
  </si>
  <si>
    <t>Finalizimi i tribunës KF "2 Korriku"</t>
  </si>
  <si>
    <t>Ndërtimi i terenit për motokros</t>
  </si>
  <si>
    <t xml:space="preserve">Ndërtimi i sallës multifunksionale/pishina </t>
  </si>
  <si>
    <t xml:space="preserve">Ndertimi i shtegut për vrapim në Taukbahqe dhe Arberi </t>
  </si>
  <si>
    <t>Ndërtimi i tualeteve dhe dhomave të zhveshjes në fushat e futbollit të
FC " Prishtina" dhe KF "Kosova e Prishtinës" në Bërnicë</t>
  </si>
  <si>
    <t>intervenimet infrastukturore dhe Funksionalizimi i fushave sportive në Bardhosh, Barilevë, Matiqan dhe Bërnicë</t>
  </si>
  <si>
    <t>Ndërtimi i therrtores publike</t>
  </si>
  <si>
    <t>Ndertimi  i tregut mobil për prodhuesit vendor</t>
  </si>
  <si>
    <t>Ndërtimi dhe zgjerimi i kapaciteteve për ujitjen e tokave bujqësore</t>
  </si>
  <si>
    <t>Renovimi dhe rigjenerimi i pikës ikonike të Kryeqytetit "Kurrizi"</t>
  </si>
  <si>
    <t>Furnizime për zyrë</t>
  </si>
  <si>
    <t>Barna dhe material shpenzues</t>
  </si>
  <si>
    <t>Shpenzimet e stomatologjisë/material harxhues</t>
  </si>
  <si>
    <t>Furnizim me material shpenzues i Ro kabineti</t>
  </si>
  <si>
    <t xml:space="preserve">Furnizim me material shpenzues laboratorike </t>
  </si>
  <si>
    <t>Barna urgjente dhe shërbime kontraktuese</t>
  </si>
  <si>
    <t>Furnizim me veshmbathje</t>
  </si>
  <si>
    <t>Shërbime të ndryshme shëndetësore (vizitat sistematike)</t>
  </si>
  <si>
    <t>Shërbime kontraktuese (pastrimi,sherb.veqanta etj)</t>
  </si>
  <si>
    <t>Lëndë djegëse për ngrohje</t>
  </si>
  <si>
    <t>Karburant për automjete</t>
  </si>
  <si>
    <t>Derivate për gjeneratorë</t>
  </si>
  <si>
    <t>Regjistrimi i automjeteve</t>
  </si>
  <si>
    <t>Sigurimi i automjeteve</t>
  </si>
  <si>
    <t>Shpenzimet për informim publik</t>
  </si>
  <si>
    <t>Dreka zyrtare (Dita e Shëndetësisë)</t>
  </si>
  <si>
    <t>Mirëmbajtja dhe riparimi i automjeteve</t>
  </si>
  <si>
    <t xml:space="preserve">Sigurimi fizik i objekteve shendetesore </t>
  </si>
  <si>
    <t>Mirëmbajtja e mobiljeve dhe pajisjeve QKMF</t>
  </si>
  <si>
    <t>Mirëmbajtja e teknologjisë informative - kompj.etj dhe internetit</t>
  </si>
  <si>
    <t>Qiraja per makineri(automjete)</t>
  </si>
  <si>
    <t xml:space="preserve">Shpenzimet e internetit per QMFte </t>
  </si>
  <si>
    <t xml:space="preserve">Shpenzime postare </t>
  </si>
  <si>
    <t>Furnizim me material higjenik</t>
  </si>
  <si>
    <t>Dezinsektimi hapësinor, dezinfektimii KPSH-së DDDe KPSH-së, deratizimi I rrjetit të kanalizimit, garazhave, bodrumeve dhe hapësirave  publike</t>
  </si>
  <si>
    <t>Vendosja e GPS ne vetura</t>
  </si>
  <si>
    <t>Mirëmbajtja e E-kiosqeve dhe furnizimi me pjesë rezervë dhe toner për printer </t>
  </si>
  <si>
    <t>Mirëmbajtja e rrjetit kompjuterik, shtrirja e kabllove dhe furnizimi me pjesë rezervë</t>
  </si>
  <si>
    <t>Sigurimi fizik i ndërtesave.</t>
  </si>
  <si>
    <t>Mbulimin e shpenzimeve për përmbarues privat</t>
  </si>
  <si>
    <t>Kampanjat promovuese</t>
  </si>
  <si>
    <t xml:space="preserve">Bashkefinancimet </t>
  </si>
  <si>
    <t>Trajnimet &amp; workshope</t>
  </si>
  <si>
    <t>Udhetimet zyrtare</t>
  </si>
  <si>
    <t>Dreka zyrtare</t>
  </si>
  <si>
    <t>Fondi emergjent</t>
  </si>
  <si>
    <t xml:space="preserve">Materiale promovuese </t>
  </si>
  <si>
    <t xml:space="preserve">Buxhetimi gjinor </t>
  </si>
  <si>
    <t>Pritjet  zyrtare e delegacioneve</t>
  </si>
  <si>
    <t>Per nevojat e kabinetit te kryetarit te Kryeqytetit</t>
  </si>
  <si>
    <t>Mirembajtja e siperfaqeve gjelberuese</t>
  </si>
  <si>
    <t>Mirëmbajtja dimërore e rrugëve dhe trotuareve, debllokimi i kanalizimit atmosferik 
(heqja e borës, fshirja e mbeturinave dhe larja sipas kushteve)</t>
  </si>
  <si>
    <t>Mirëmbajtja verore e rrugëve dhe trotuareve (fshirja, larja, pastrimi i kanal. atmosferik dhe ujembledhesit)</t>
  </si>
  <si>
    <t>Mirëmbajtja e monumenteve, fontanave dhe krojeve publike dhe të tjera</t>
  </si>
  <si>
    <t>Mirëmbajtja dhe rikonstruktimi i rrjetit të ndriçimit publik</t>
  </si>
  <si>
    <t>Mirëmbajtja e varrezave të qytetit</t>
  </si>
  <si>
    <t>Mirëmbajtja e qendrës te kompostimit</t>
  </si>
  <si>
    <t>Mirëmbajtja e ashensorëve të objekteve të Komunës dhe banimit kolektiv</t>
  </si>
  <si>
    <t>Mirëmbajtja e mobilerisë urbane</t>
  </si>
  <si>
    <t>Shpenzimet e transportit publik (Trafiku Urban dhe Operatorët Privat)</t>
  </si>
  <si>
    <t>Menaxhimi i mbeturinave (Pastrimi dhe Operatorët Privat)</t>
  </si>
  <si>
    <t>Trajtimi i qenve endacakë</t>
  </si>
  <si>
    <t>Mirëmbajtja e sisitemit të adresave në Komunën e Prishtinës</t>
  </si>
  <si>
    <t>Prodhimi, furnizimi dhe vendosja e numrave të adresave për njësitë e banimit ne Komunën e Prishtinës</t>
  </si>
  <si>
    <t xml:space="preserve">Konsulenca per legalizim (grupi i arkitekteve) </t>
  </si>
  <si>
    <t xml:space="preserve">Konkurse të projektimit/zyrja e arkitektit te qytetit </t>
  </si>
  <si>
    <t>Organizimi i manifestimeve kulturore të Kryeqytetit</t>
  </si>
  <si>
    <t>Dekorime në festa dhe aktivitete</t>
  </si>
  <si>
    <t>Furnizim me libra</t>
  </si>
  <si>
    <t xml:space="preserve">BUXHETI  PER DREJTORINE E SPORTIT </t>
  </si>
  <si>
    <t>Organizimi i aktiviteteve sportive dhe promovimi i sportit në Prishtinë</t>
  </si>
  <si>
    <t>Organizimi i garave shkollore/Liga shkollore (futboll dhe basketboll)</t>
  </si>
  <si>
    <t>Karburante për vetura</t>
  </si>
  <si>
    <t>Karburante për gjeneratorë</t>
  </si>
  <si>
    <t>Karburante për ngrohje</t>
  </si>
  <si>
    <t xml:space="preserve">Shërbime tjera kontraktuese </t>
  </si>
  <si>
    <t>Sigurimi fizik I objekteve</t>
  </si>
  <si>
    <t>Furnizime per zyre</t>
  </si>
  <si>
    <t xml:space="preserve">Mirëmbajtje dhe servisimi i veturave </t>
  </si>
  <si>
    <t>Sherbime teknike</t>
  </si>
  <si>
    <t>Sigurimi dhe regjistrimi i automjeteve</t>
  </si>
  <si>
    <t>Shërbime kontraktuese sociale</t>
  </si>
  <si>
    <t>Sistemi për menaxhimin e hyrje-daljeve në QPS (3)</t>
  </si>
  <si>
    <t>Furnizim me dru</t>
  </si>
  <si>
    <t>Shpenzime tjera telefonike-Vala 900</t>
  </si>
  <si>
    <t>Furnizim me teknologji informative</t>
  </si>
  <si>
    <t>Furnizim me pajisje per klimatizim</t>
  </si>
  <si>
    <t>Asistenca për raste emergjente (ushqim, pije, veshmbathje, etj).</t>
  </si>
  <si>
    <t>KABINETI I KRYETARIT</t>
  </si>
  <si>
    <t>DREJTORIA E ADMINISTRATES KOMUNALE</t>
  </si>
  <si>
    <t>DREJTORIA E INSPEKCIONIT</t>
  </si>
  <si>
    <t>DREJTORIA E SHERBIMEVE PUBLIKE</t>
  </si>
  <si>
    <t>DREJTORIA E URBANIZMIT</t>
  </si>
  <si>
    <t xml:space="preserve">DREJTORIA E PLANIFIKIMIT </t>
  </si>
  <si>
    <t>DREJTORIA E KULTURES</t>
  </si>
  <si>
    <t xml:space="preserve">DREJTORIA E MIREQENJES SOCIALE </t>
  </si>
  <si>
    <t>I.2.2</t>
  </si>
  <si>
    <t>I.2.3</t>
  </si>
  <si>
    <t>I.2.4</t>
  </si>
  <si>
    <t>I.2.5</t>
  </si>
  <si>
    <t>I.2.6</t>
  </si>
  <si>
    <t>I.2.7</t>
  </si>
  <si>
    <t>I.2.8</t>
  </si>
  <si>
    <t>I.2.9</t>
  </si>
  <si>
    <t>I.2.10</t>
  </si>
  <si>
    <t>I.4.8</t>
  </si>
  <si>
    <t>ndertimi I rrugeve :Prugovc-Lebane-Barileve-3 deshmoret- Lagja Ibrahimi</t>
  </si>
  <si>
    <t xml:space="preserve">Sherbimet për rrënime dhe rend komunal </t>
  </si>
  <si>
    <t xml:space="preserve">Furnizim me veshmbathje </t>
  </si>
  <si>
    <t xml:space="preserve">Furnizim me pajisje teknike dhe teknologjike (radiolidhje etj.) dronat </t>
  </si>
  <si>
    <t>Ndertim i objekteve te bashkesive lokale</t>
  </si>
  <si>
    <t>Rekonstruimi dhe renovimi ne Komunen e vjeter</t>
  </si>
  <si>
    <t xml:space="preserve">Furnizime tjera shkollore </t>
  </si>
  <si>
    <t>Furnizimi me inventar për IEAA (dollapa shkollore per klasat 1-5)</t>
  </si>
  <si>
    <t xml:space="preserve">Sherbime emergjente komunale </t>
  </si>
  <si>
    <t>Rekonstruimi dhe renovimi i gropave ne komunen e Prishtines</t>
  </si>
  <si>
    <t>Zgjidhja e problemit të kanalizimit në të gjitha fshatrat e Prishtinës</t>
  </si>
  <si>
    <t>Ndërtimi i mbikalimit tek stacioni i trenit</t>
  </si>
  <si>
    <t xml:space="preserve">Ndërtimi i rrugës Barilevë- Bardhosh - Prishtinë. </t>
  </si>
  <si>
    <t>Ndërtimi i strehimores/parkut të qenëve</t>
  </si>
  <si>
    <t>Furnizim me paisje per pastrimin e kryeqytetit</t>
  </si>
  <si>
    <t>Rikonstruimi dhe renovimi i objekteve kulturore dhe institucioneve vartese</t>
  </si>
  <si>
    <t>Përpilimi i strategjisë për kulturë 2023-2030</t>
  </si>
  <si>
    <t>Ndertimi i shtatores "Adem Jashari"</t>
  </si>
  <si>
    <t xml:space="preserve">              Fehmi Kupina</t>
  </si>
  <si>
    <t xml:space="preserve">          .............................</t>
  </si>
  <si>
    <t>Kryesuesi i Kuvendit te Kryeqytetit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</si>
</sst>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364">
    <xf numFmtId="0" fontId="0" fillId="0" borderId="0" xfId="0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/>
    <xf numFmtId="0" fontId="3" fillId="0" borderId="4" xfId="0" applyFont="1" applyBorder="1"/>
    <xf numFmtId="0" fontId="3" fillId="5" borderId="8" xfId="0" applyFont="1" applyFill="1" applyBorder="1" applyAlignment="1">
      <alignment horizontal="center"/>
    </xf>
    <xf numFmtId="0" fontId="3" fillId="0" borderId="1" xfId="0" applyFont="1" applyBorder="1"/>
    <xf numFmtId="0" fontId="3" fillId="3" borderId="8" xfId="0" applyFont="1" applyFill="1" applyBorder="1"/>
    <xf numFmtId="0" fontId="7" fillId="0" borderId="0" xfId="0" applyFont="1"/>
    <xf numFmtId="0" fontId="8" fillId="0" borderId="0" xfId="0" applyFont="1"/>
    <xf numFmtId="0" fontId="3" fillId="0" borderId="8" xfId="0" applyFont="1" applyBorder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left"/>
    </xf>
    <xf numFmtId="0" fontId="10" fillId="0" borderId="2" xfId="0" applyFont="1" applyBorder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11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 textRotation="30" wrapText="1"/>
    </xf>
    <xf numFmtId="0" fontId="11" fillId="2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 textRotation="30" wrapText="1"/>
    </xf>
    <xf numFmtId="0" fontId="6" fillId="0" borderId="13" xfId="0" applyFont="1" applyBorder="1" applyAlignment="1">
      <alignment horizontal="left" vertical="center" textRotation="30" wrapText="1"/>
    </xf>
    <xf numFmtId="0" fontId="11" fillId="4" borderId="9" xfId="0" applyFont="1" applyFill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11" fillId="3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2" borderId="18" xfId="0" applyFont="1" applyFill="1" applyBorder="1"/>
    <xf numFmtId="0" fontId="6" fillId="2" borderId="26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" fillId="0" borderId="2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11" fillId="7" borderId="13" xfId="1" applyNumberFormat="1" applyFont="1" applyFill="1" applyBorder="1" applyAlignment="1">
      <alignment horizontal="center"/>
    </xf>
    <xf numFmtId="165" fontId="11" fillId="7" borderId="10" xfId="1" applyNumberFormat="1" applyFont="1" applyFill="1" applyBorder="1" applyAlignment="1">
      <alignment horizontal="center"/>
    </xf>
    <xf numFmtId="165" fontId="11" fillId="7" borderId="14" xfId="1" applyNumberFormat="1" applyFont="1" applyFill="1" applyBorder="1" applyAlignment="1">
      <alignment horizontal="center"/>
    </xf>
    <xf numFmtId="165" fontId="11" fillId="7" borderId="2" xfId="1" applyNumberFormat="1" applyFont="1" applyFill="1" applyBorder="1" applyAlignment="1">
      <alignment horizontal="center"/>
    </xf>
    <xf numFmtId="165" fontId="11" fillId="2" borderId="13" xfId="1" applyNumberFormat="1" applyFont="1" applyFill="1" applyBorder="1" applyAlignment="1">
      <alignment horizontal="center"/>
    </xf>
    <xf numFmtId="165" fontId="11" fillId="2" borderId="10" xfId="1" applyNumberFormat="1" applyFont="1" applyFill="1" applyBorder="1" applyAlignment="1">
      <alignment horizontal="center"/>
    </xf>
    <xf numFmtId="165" fontId="11" fillId="2" borderId="9" xfId="1" applyNumberFormat="1" applyFont="1" applyFill="1" applyBorder="1" applyAlignment="1">
      <alignment horizontal="center"/>
    </xf>
    <xf numFmtId="165" fontId="11" fillId="3" borderId="13" xfId="1" applyNumberFormat="1" applyFont="1" applyFill="1" applyBorder="1" applyAlignment="1">
      <alignment horizontal="center"/>
    </xf>
    <xf numFmtId="165" fontId="11" fillId="3" borderId="9" xfId="1" applyNumberFormat="1" applyFont="1" applyFill="1" applyBorder="1" applyAlignment="1">
      <alignment horizontal="center"/>
    </xf>
    <xf numFmtId="165" fontId="11" fillId="4" borderId="13" xfId="1" applyNumberFormat="1" applyFont="1" applyFill="1" applyBorder="1" applyAlignment="1">
      <alignment horizontal="center"/>
    </xf>
    <xf numFmtId="165" fontId="11" fillId="4" borderId="9" xfId="1" applyNumberFormat="1" applyFont="1" applyFill="1" applyBorder="1" applyAlignment="1">
      <alignment horizontal="center"/>
    </xf>
    <xf numFmtId="165" fontId="6" fillId="0" borderId="15" xfId="1" applyNumberFormat="1" applyFont="1" applyFill="1" applyBorder="1"/>
    <xf numFmtId="165" fontId="6" fillId="0" borderId="0" xfId="1" applyNumberFormat="1" applyFont="1" applyFill="1" applyBorder="1"/>
    <xf numFmtId="165" fontId="11" fillId="4" borderId="13" xfId="1" applyNumberFormat="1" applyFont="1" applyFill="1" applyBorder="1"/>
    <xf numFmtId="165" fontId="11" fillId="4" borderId="9" xfId="1" applyNumberFormat="1" applyFont="1" applyFill="1" applyBorder="1"/>
    <xf numFmtId="165" fontId="6" fillId="2" borderId="16" xfId="0" applyNumberFormat="1" applyFont="1" applyFill="1" applyBorder="1"/>
    <xf numFmtId="165" fontId="6" fillId="0" borderId="16" xfId="1" applyNumberFormat="1" applyFont="1" applyFill="1" applyBorder="1"/>
    <xf numFmtId="165" fontId="6" fillId="2" borderId="18" xfId="0" applyNumberFormat="1" applyFont="1" applyFill="1" applyBorder="1"/>
    <xf numFmtId="165" fontId="6" fillId="0" borderId="18" xfId="1" applyNumberFormat="1" applyFont="1" applyFill="1" applyBorder="1"/>
    <xf numFmtId="166" fontId="6" fillId="2" borderId="18" xfId="0" applyNumberFormat="1" applyFont="1" applyFill="1" applyBorder="1"/>
    <xf numFmtId="165" fontId="6" fillId="2" borderId="20" xfId="0" applyNumberFormat="1" applyFont="1" applyFill="1" applyBorder="1"/>
    <xf numFmtId="165" fontId="6" fillId="0" borderId="20" xfId="1" applyNumberFormat="1" applyFont="1" applyFill="1" applyBorder="1"/>
    <xf numFmtId="165" fontId="6" fillId="2" borderId="15" xfId="0" applyNumberFormat="1" applyFont="1" applyFill="1" applyBorder="1"/>
    <xf numFmtId="165" fontId="6" fillId="0" borderId="16" xfId="0" applyNumberFormat="1" applyFont="1" applyBorder="1"/>
    <xf numFmtId="165" fontId="6" fillId="0" borderId="22" xfId="1" applyNumberFormat="1" applyFont="1" applyFill="1" applyBorder="1"/>
    <xf numFmtId="165" fontId="6" fillId="2" borderId="22" xfId="0" applyNumberFormat="1" applyFont="1" applyFill="1" applyBorder="1"/>
    <xf numFmtId="165" fontId="6" fillId="2" borderId="18" xfId="1" applyNumberFormat="1" applyFont="1" applyFill="1" applyBorder="1"/>
    <xf numFmtId="165" fontId="6" fillId="2" borderId="20" xfId="1" applyNumberFormat="1" applyFont="1" applyFill="1" applyBorder="1"/>
    <xf numFmtId="165" fontId="9" fillId="2" borderId="18" xfId="1" applyNumberFormat="1" applyFont="1" applyFill="1" applyBorder="1"/>
    <xf numFmtId="165" fontId="6" fillId="0" borderId="18" xfId="0" applyNumberFormat="1" applyFont="1" applyBorder="1"/>
    <xf numFmtId="165" fontId="11" fillId="4" borderId="13" xfId="1" applyNumberFormat="1" applyFont="1" applyFill="1" applyBorder="1" applyAlignment="1"/>
    <xf numFmtId="165" fontId="11" fillId="4" borderId="9" xfId="1" applyNumberFormat="1" applyFont="1" applyFill="1" applyBorder="1" applyAlignment="1"/>
    <xf numFmtId="165" fontId="11" fillId="3" borderId="13" xfId="2" applyNumberFormat="1" applyFont="1" applyFill="1" applyBorder="1"/>
    <xf numFmtId="165" fontId="6" fillId="3" borderId="9" xfId="2" applyNumberFormat="1" applyFont="1" applyFill="1" applyBorder="1"/>
    <xf numFmtId="165" fontId="6" fillId="3" borderId="13" xfId="2" applyNumberFormat="1" applyFont="1" applyFill="1" applyBorder="1"/>
    <xf numFmtId="165" fontId="6" fillId="2" borderId="16" xfId="2" applyNumberFormat="1" applyFont="1" applyFill="1" applyBorder="1"/>
    <xf numFmtId="165" fontId="6" fillId="2" borderId="17" xfId="2" applyNumberFormat="1" applyFont="1" applyFill="1" applyBorder="1"/>
    <xf numFmtId="165" fontId="9" fillId="2" borderId="22" xfId="1" applyNumberFormat="1" applyFont="1" applyFill="1" applyBorder="1"/>
    <xf numFmtId="3" fontId="9" fillId="2" borderId="16" xfId="0" applyNumberFormat="1" applyFont="1" applyFill="1" applyBorder="1" applyAlignment="1">
      <alignment horizontal="right"/>
    </xf>
    <xf numFmtId="165" fontId="6" fillId="2" borderId="18" xfId="2" applyNumberFormat="1" applyFont="1" applyFill="1" applyBorder="1"/>
    <xf numFmtId="165" fontId="6" fillId="2" borderId="19" xfId="2" applyNumberFormat="1" applyFont="1" applyFill="1" applyBorder="1"/>
    <xf numFmtId="165" fontId="9" fillId="2" borderId="16" xfId="1" applyNumberFormat="1" applyFont="1" applyFill="1" applyBorder="1"/>
    <xf numFmtId="3" fontId="9" fillId="2" borderId="18" xfId="0" applyNumberFormat="1" applyFont="1" applyFill="1" applyBorder="1" applyAlignment="1">
      <alignment horizontal="right"/>
    </xf>
    <xf numFmtId="165" fontId="11" fillId="3" borderId="13" xfId="1" applyNumberFormat="1" applyFont="1" applyFill="1" applyBorder="1"/>
    <xf numFmtId="3" fontId="9" fillId="0" borderId="22" xfId="0" applyNumberFormat="1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165" fontId="6" fillId="2" borderId="16" xfId="1" applyNumberFormat="1" applyFont="1" applyFill="1" applyBorder="1"/>
    <xf numFmtId="165" fontId="6" fillId="2" borderId="22" xfId="2" applyNumberFormat="1" applyFont="1" applyFill="1" applyBorder="1"/>
    <xf numFmtId="165" fontId="9" fillId="2" borderId="18" xfId="0" applyNumberFormat="1" applyFont="1" applyFill="1" applyBorder="1" applyAlignment="1">
      <alignment horizontal="right" vertical="center" wrapText="1"/>
    </xf>
    <xf numFmtId="165" fontId="6" fillId="2" borderId="25" xfId="2" applyNumberFormat="1" applyFont="1" applyFill="1" applyBorder="1"/>
    <xf numFmtId="165" fontId="6" fillId="2" borderId="27" xfId="2" applyNumberFormat="1" applyFont="1" applyFill="1" applyBorder="1"/>
    <xf numFmtId="165" fontId="9" fillId="2" borderId="22" xfId="1" applyNumberFormat="1" applyFont="1" applyFill="1" applyBorder="1" applyAlignment="1">
      <alignment horizontal="right"/>
    </xf>
    <xf numFmtId="165" fontId="9" fillId="2" borderId="18" xfId="1" applyNumberFormat="1" applyFont="1" applyFill="1" applyBorder="1" applyAlignment="1">
      <alignment horizontal="right"/>
    </xf>
    <xf numFmtId="165" fontId="6" fillId="2" borderId="24" xfId="2" applyNumberFormat="1" applyFont="1" applyFill="1" applyBorder="1"/>
    <xf numFmtId="165" fontId="6" fillId="4" borderId="13" xfId="1" applyNumberFormat="1" applyFont="1" applyFill="1" applyBorder="1"/>
    <xf numFmtId="165" fontId="6" fillId="4" borderId="9" xfId="1" applyNumberFormat="1" applyFont="1" applyFill="1" applyBorder="1"/>
    <xf numFmtId="166" fontId="11" fillId="4" borderId="13" xfId="0" applyNumberFormat="1" applyFont="1" applyFill="1" applyBorder="1"/>
    <xf numFmtId="165" fontId="11" fillId="3" borderId="9" xfId="1" applyNumberFormat="1" applyFont="1" applyFill="1" applyBorder="1"/>
    <xf numFmtId="166" fontId="11" fillId="3" borderId="13" xfId="0" applyNumberFormat="1" applyFont="1" applyFill="1" applyBorder="1"/>
    <xf numFmtId="165" fontId="11" fillId="4" borderId="13" xfId="1" applyNumberFormat="1" applyFont="1" applyFill="1" applyBorder="1" applyAlignment="1">
      <alignment horizontal="right"/>
    </xf>
    <xf numFmtId="165" fontId="11" fillId="4" borderId="9" xfId="1" applyNumberFormat="1" applyFont="1" applyFill="1" applyBorder="1" applyAlignment="1">
      <alignment horizontal="right"/>
    </xf>
    <xf numFmtId="166" fontId="6" fillId="0" borderId="15" xfId="0" applyNumberFormat="1" applyFont="1" applyBorder="1"/>
    <xf numFmtId="166" fontId="6" fillId="2" borderId="16" xfId="0" applyNumberFormat="1" applyFont="1" applyFill="1" applyBorder="1"/>
    <xf numFmtId="166" fontId="6" fillId="0" borderId="18" xfId="0" applyNumberFormat="1" applyFont="1" applyBorder="1"/>
    <xf numFmtId="165" fontId="6" fillId="2" borderId="18" xfId="1" applyNumberFormat="1" applyFont="1" applyFill="1" applyBorder="1" applyAlignment="1">
      <alignment horizontal="right"/>
    </xf>
    <xf numFmtId="165" fontId="6" fillId="6" borderId="18" xfId="1" applyNumberFormat="1" applyFont="1" applyFill="1" applyBorder="1" applyAlignment="1">
      <alignment horizontal="right"/>
    </xf>
    <xf numFmtId="166" fontId="6" fillId="0" borderId="16" xfId="0" applyNumberFormat="1" applyFont="1" applyBorder="1"/>
    <xf numFmtId="43" fontId="6" fillId="0" borderId="16" xfId="1" applyFont="1" applyFill="1" applyBorder="1" applyAlignment="1">
      <alignment horizontal="center"/>
    </xf>
    <xf numFmtId="43" fontId="6" fillId="0" borderId="18" xfId="1" applyFont="1" applyFill="1" applyBorder="1" applyAlignment="1">
      <alignment horizontal="center"/>
    </xf>
    <xf numFmtId="43" fontId="6" fillId="0" borderId="20" xfId="1" applyFont="1" applyFill="1" applyBorder="1" applyAlignment="1">
      <alignment horizontal="center"/>
    </xf>
    <xf numFmtId="165" fontId="6" fillId="4" borderId="13" xfId="1" applyNumberFormat="1" applyFont="1" applyFill="1" applyBorder="1" applyAlignment="1">
      <alignment horizontal="right"/>
    </xf>
    <xf numFmtId="165" fontId="6" fillId="6" borderId="16" xfId="1" applyNumberFormat="1" applyFont="1" applyFill="1" applyBorder="1" applyAlignment="1">
      <alignment horizontal="right"/>
    </xf>
    <xf numFmtId="165" fontId="6" fillId="4" borderId="30" xfId="1" applyNumberFormat="1" applyFont="1" applyFill="1" applyBorder="1"/>
    <xf numFmtId="43" fontId="11" fillId="4" borderId="13" xfId="1" applyFont="1" applyFill="1" applyBorder="1"/>
    <xf numFmtId="165" fontId="6" fillId="2" borderId="15" xfId="1" applyNumberFormat="1" applyFont="1" applyFill="1" applyBorder="1"/>
    <xf numFmtId="165" fontId="6" fillId="2" borderId="0" xfId="1" applyNumberFormat="1" applyFont="1" applyFill="1" applyBorder="1"/>
    <xf numFmtId="166" fontId="6" fillId="2" borderId="15" xfId="0" applyNumberFormat="1" applyFont="1" applyFill="1" applyBorder="1"/>
    <xf numFmtId="165" fontId="16" fillId="2" borderId="18" xfId="0" applyNumberFormat="1" applyFont="1" applyFill="1" applyBorder="1"/>
    <xf numFmtId="165" fontId="6" fillId="2" borderId="16" xfId="1" applyNumberFormat="1" applyFont="1" applyFill="1" applyBorder="1" applyAlignment="1">
      <alignment horizontal="right"/>
    </xf>
    <xf numFmtId="165" fontId="6" fillId="2" borderId="20" xfId="1" applyNumberFormat="1" applyFont="1" applyFill="1" applyBorder="1" applyAlignment="1">
      <alignment horizontal="right"/>
    </xf>
    <xf numFmtId="166" fontId="11" fillId="4" borderId="13" xfId="1" applyNumberFormat="1" applyFont="1" applyFill="1" applyBorder="1"/>
    <xf numFmtId="166" fontId="9" fillId="0" borderId="0" xfId="0" applyNumberFormat="1" applyFont="1"/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3" fontId="11" fillId="0" borderId="6" xfId="1" applyFont="1" applyFill="1" applyBorder="1" applyAlignment="1">
      <alignment horizontal="left"/>
    </xf>
    <xf numFmtId="43" fontId="11" fillId="0" borderId="7" xfId="1" applyFont="1" applyFill="1" applyBorder="1" applyAlignment="1">
      <alignment horizontal="left"/>
    </xf>
    <xf numFmtId="0" fontId="4" fillId="0" borderId="1" xfId="0" applyFont="1" applyBorder="1" applyAlignment="1">
      <alignment vertical="center" textRotation="17" wrapText="1"/>
    </xf>
    <xf numFmtId="0" fontId="2" fillId="0" borderId="3" xfId="0" applyFont="1" applyBorder="1" applyAlignment="1">
      <alignment textRotation="17"/>
    </xf>
    <xf numFmtId="0" fontId="2" fillId="0" borderId="11" xfId="0" applyFont="1" applyBorder="1" applyAlignment="1">
      <alignment textRotation="17"/>
    </xf>
    <xf numFmtId="0" fontId="2" fillId="0" borderId="7" xfId="0" applyFont="1" applyBorder="1" applyAlignment="1">
      <alignment textRotation="17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center"/>
    </xf>
    <xf numFmtId="165" fontId="6" fillId="2" borderId="33" xfId="2" applyNumberFormat="1" applyFont="1" applyFill="1" applyBorder="1"/>
    <xf numFmtId="0" fontId="6" fillId="2" borderId="14" xfId="0" applyFont="1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17" fillId="7" borderId="34" xfId="0" applyFont="1" applyFill="1" applyBorder="1"/>
    <xf numFmtId="0" fontId="18" fillId="7" borderId="35" xfId="0" applyFont="1" applyFill="1" applyBorder="1"/>
    <xf numFmtId="0" fontId="18" fillId="7" borderId="23" xfId="0" applyFont="1" applyFill="1" applyBorder="1"/>
    <xf numFmtId="0" fontId="18" fillId="7" borderId="33" xfId="0" applyFont="1" applyFill="1" applyBorder="1" applyAlignment="1">
      <alignment horizontal="center"/>
    </xf>
    <xf numFmtId="0" fontId="0" fillId="8" borderId="5" xfId="0" applyFill="1" applyBorder="1"/>
    <xf numFmtId="0" fontId="17" fillId="0" borderId="36" xfId="0" applyFont="1" applyBorder="1"/>
    <xf numFmtId="0" fontId="17" fillId="0" borderId="31" xfId="0" applyFont="1" applyBorder="1"/>
    <xf numFmtId="43" fontId="19" fillId="0" borderId="31" xfId="1" applyFont="1" applyBorder="1" applyAlignment="1">
      <alignment horizontal="center"/>
    </xf>
    <xf numFmtId="43" fontId="19" fillId="0" borderId="28" xfId="1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43" fontId="20" fillId="0" borderId="31" xfId="1" applyFont="1" applyBorder="1"/>
    <xf numFmtId="43" fontId="17" fillId="0" borderId="31" xfId="1" applyFont="1" applyBorder="1"/>
    <xf numFmtId="43" fontId="17" fillId="0" borderId="28" xfId="0" applyNumberFormat="1" applyFont="1" applyBorder="1"/>
    <xf numFmtId="0" fontId="17" fillId="0" borderId="37" xfId="0" applyFont="1" applyBorder="1" applyAlignment="1">
      <alignment horizontal="center"/>
    </xf>
    <xf numFmtId="0" fontId="19" fillId="6" borderId="38" xfId="0" applyFont="1" applyFill="1" applyBorder="1" applyAlignment="1">
      <alignment horizontal="center"/>
    </xf>
    <xf numFmtId="43" fontId="19" fillId="2" borderId="38" xfId="1" applyFont="1" applyFill="1" applyBorder="1"/>
    <xf numFmtId="43" fontId="19" fillId="2" borderId="39" xfId="1" applyFont="1" applyFill="1" applyBorder="1"/>
    <xf numFmtId="0" fontId="0" fillId="8" borderId="11" xfId="0" applyFill="1" applyBorder="1"/>
    <xf numFmtId="0" fontId="0" fillId="8" borderId="6" xfId="0" applyFill="1" applyBorder="1"/>
    <xf numFmtId="0" fontId="0" fillId="8" borderId="7" xfId="0" applyFill="1" applyBorder="1"/>
    <xf numFmtId="43" fontId="0" fillId="0" borderId="0" xfId="0" applyNumberFormat="1"/>
    <xf numFmtId="165" fontId="0" fillId="0" borderId="0" xfId="0" applyNumberFormat="1"/>
    <xf numFmtId="0" fontId="9" fillId="2" borderId="18" xfId="0" applyFont="1" applyFill="1" applyBorder="1" applyAlignment="1">
      <alignment vertical="center" wrapText="1"/>
    </xf>
    <xf numFmtId="165" fontId="9" fillId="0" borderId="16" xfId="1" applyNumberFormat="1" applyFont="1" applyBorder="1"/>
    <xf numFmtId="165" fontId="9" fillId="2" borderId="18" xfId="1" applyNumberFormat="1" applyFont="1" applyFill="1" applyBorder="1" applyAlignment="1">
      <alignment horizontal="center"/>
    </xf>
    <xf numFmtId="43" fontId="6" fillId="2" borderId="16" xfId="1" applyFont="1" applyFill="1" applyBorder="1"/>
    <xf numFmtId="0" fontId="6" fillId="10" borderId="22" xfId="0" applyFont="1" applyFill="1" applyBorder="1" applyAlignment="1">
      <alignment horizontal="left" vertical="center" wrapText="1"/>
    </xf>
    <xf numFmtId="0" fontId="6" fillId="10" borderId="18" xfId="0" applyFont="1" applyFill="1" applyBorder="1" applyAlignment="1">
      <alignment horizontal="left" vertical="center" wrapText="1"/>
    </xf>
    <xf numFmtId="0" fontId="6" fillId="10" borderId="18" xfId="0" applyFont="1" applyFill="1" applyBorder="1" applyAlignment="1">
      <alignment vertical="center" wrapText="1"/>
    </xf>
    <xf numFmtId="0" fontId="6" fillId="10" borderId="18" xfId="0" applyFont="1" applyFill="1" applyBorder="1" applyAlignment="1">
      <alignment horizontal="left" vertical="top" wrapText="1"/>
    </xf>
    <xf numFmtId="0" fontId="6" fillId="10" borderId="24" xfId="0" applyFont="1" applyFill="1" applyBorder="1" applyAlignment="1">
      <alignment horizontal="left" vertical="center" wrapText="1"/>
    </xf>
    <xf numFmtId="165" fontId="6" fillId="2" borderId="20" xfId="2" applyNumberFormat="1" applyFont="1" applyFill="1" applyBorder="1"/>
    <xf numFmtId="0" fontId="3" fillId="3" borderId="8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165" fontId="11" fillId="3" borderId="10" xfId="1" applyNumberFormat="1" applyFont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center"/>
    </xf>
    <xf numFmtId="165" fontId="6" fillId="0" borderId="5" xfId="1" applyNumberFormat="1" applyFont="1" applyFill="1" applyBorder="1"/>
    <xf numFmtId="165" fontId="11" fillId="3" borderId="10" xfId="1" applyNumberFormat="1" applyFont="1" applyFill="1" applyBorder="1"/>
    <xf numFmtId="165" fontId="11" fillId="4" borderId="10" xfId="1" applyNumberFormat="1" applyFont="1" applyFill="1" applyBorder="1" applyAlignment="1"/>
    <xf numFmtId="165" fontId="11" fillId="4" borderId="10" xfId="1" applyNumberFormat="1" applyFont="1" applyFill="1" applyBorder="1"/>
    <xf numFmtId="165" fontId="11" fillId="4" borderId="10" xfId="1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6" fillId="0" borderId="15" xfId="0" applyFont="1" applyBorder="1"/>
    <xf numFmtId="0" fontId="11" fillId="3" borderId="13" xfId="0" applyFont="1" applyFill="1" applyBorder="1"/>
    <xf numFmtId="0" fontId="6" fillId="0" borderId="18" xfId="0" applyFont="1" applyBorder="1"/>
    <xf numFmtId="0" fontId="6" fillId="0" borderId="18" xfId="0" applyFont="1" applyBorder="1" applyAlignment="1">
      <alignment vertical="top" wrapText="1"/>
    </xf>
    <xf numFmtId="0" fontId="9" fillId="0" borderId="18" xfId="0" applyFont="1" applyBorder="1"/>
    <xf numFmtId="0" fontId="9" fillId="0" borderId="20" xfId="0" applyFont="1" applyBorder="1"/>
    <xf numFmtId="0" fontId="9" fillId="2" borderId="18" xfId="0" applyFont="1" applyFill="1" applyBorder="1" applyAlignment="1">
      <alignment wrapText="1"/>
    </xf>
    <xf numFmtId="0" fontId="9" fillId="0" borderId="18" xfId="0" applyFont="1" applyBorder="1" applyAlignment="1">
      <alignment horizontal="left" wrapText="1"/>
    </xf>
    <xf numFmtId="0" fontId="9" fillId="0" borderId="20" xfId="0" applyFont="1" applyBorder="1" applyAlignment="1">
      <alignment horizontal="left"/>
    </xf>
    <xf numFmtId="0" fontId="6" fillId="0" borderId="16" xfId="0" applyFont="1" applyBorder="1"/>
    <xf numFmtId="0" fontId="6" fillId="0" borderId="20" xfId="0" applyFont="1" applyBorder="1"/>
    <xf numFmtId="0" fontId="6" fillId="0" borderId="18" xfId="0" applyFont="1" applyBorder="1" applyAlignment="1">
      <alignment wrapText="1"/>
    </xf>
    <xf numFmtId="165" fontId="6" fillId="0" borderId="18" xfId="1" applyNumberFormat="1" applyFont="1" applyFill="1" applyBorder="1" applyAlignment="1">
      <alignment horizontal="left" wrapText="1"/>
    </xf>
    <xf numFmtId="165" fontId="6" fillId="0" borderId="15" xfId="1" applyNumberFormat="1" applyFont="1" applyFill="1" applyBorder="1" applyAlignment="1">
      <alignment horizontal="left" wrapText="1"/>
    </xf>
    <xf numFmtId="0" fontId="9" fillId="0" borderId="18" xfId="0" applyFont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wrapText="1"/>
    </xf>
    <xf numFmtId="0" fontId="14" fillId="2" borderId="18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9" fillId="0" borderId="18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2" borderId="18" xfId="0" applyFont="1" applyFill="1" applyBorder="1" applyAlignment="1">
      <alignment horizontal="left"/>
    </xf>
    <xf numFmtId="4" fontId="9" fillId="2" borderId="22" xfId="0" applyNumberFormat="1" applyFont="1" applyFill="1" applyBorder="1" applyAlignment="1">
      <alignment wrapText="1"/>
    </xf>
    <xf numFmtId="4" fontId="9" fillId="0" borderId="22" xfId="0" applyNumberFormat="1" applyFont="1" applyBorder="1" applyAlignment="1">
      <alignment horizontal="left" wrapText="1"/>
    </xf>
    <xf numFmtId="4" fontId="9" fillId="2" borderId="18" xfId="0" applyNumberFormat="1" applyFont="1" applyFill="1" applyBorder="1"/>
    <xf numFmtId="4" fontId="9" fillId="2" borderId="18" xfId="0" applyNumberFormat="1" applyFont="1" applyFill="1" applyBorder="1" applyAlignment="1">
      <alignment wrapText="1"/>
    </xf>
    <xf numFmtId="0" fontId="11" fillId="4" borderId="13" xfId="0" applyFont="1" applyFill="1" applyBorder="1"/>
    <xf numFmtId="0" fontId="9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10" borderId="20" xfId="0" applyFont="1" applyFill="1" applyBorder="1" applyAlignment="1">
      <alignment horizontal="left" vertical="center" wrapText="1"/>
    </xf>
    <xf numFmtId="0" fontId="6" fillId="2" borderId="15" xfId="0" applyFont="1" applyFill="1" applyBorder="1"/>
    <xf numFmtId="0" fontId="9" fillId="9" borderId="40" xfId="0" applyFont="1" applyFill="1" applyBorder="1"/>
    <xf numFmtId="0" fontId="9" fillId="9" borderId="43" xfId="0" applyFont="1" applyFill="1" applyBorder="1"/>
    <xf numFmtId="43" fontId="6" fillId="2" borderId="18" xfId="1" applyFont="1" applyFill="1" applyBorder="1"/>
    <xf numFmtId="43" fontId="6" fillId="2" borderId="20" xfId="1" applyFont="1" applyFill="1" applyBorder="1"/>
    <xf numFmtId="43" fontId="11" fillId="4" borderId="13" xfId="1" applyFont="1" applyFill="1" applyBorder="1" applyAlignment="1"/>
    <xf numFmtId="0" fontId="12" fillId="9" borderId="40" xfId="0" applyFont="1" applyFill="1" applyBorder="1"/>
    <xf numFmtId="0" fontId="13" fillId="9" borderId="40" xfId="0" applyFont="1" applyFill="1" applyBorder="1"/>
    <xf numFmtId="0" fontId="6" fillId="0" borderId="6" xfId="0" applyFont="1" applyBorder="1" applyAlignment="1">
      <alignment horizontal="center" vertical="center" wrapText="1"/>
    </xf>
    <xf numFmtId="165" fontId="11" fillId="7" borderId="9" xfId="1" applyNumberFormat="1" applyFont="1" applyFill="1" applyBorder="1" applyAlignment="1">
      <alignment horizontal="center"/>
    </xf>
    <xf numFmtId="37" fontId="6" fillId="2" borderId="9" xfId="0" applyNumberFormat="1" applyFont="1" applyFill="1" applyBorder="1"/>
    <xf numFmtId="165" fontId="6" fillId="2" borderId="19" xfId="0" applyNumberFormat="1" applyFont="1" applyFill="1" applyBorder="1"/>
    <xf numFmtId="166" fontId="6" fillId="2" borderId="19" xfId="0" applyNumberFormat="1" applyFont="1" applyFill="1" applyBorder="1"/>
    <xf numFmtId="4" fontId="9" fillId="0" borderId="19" xfId="0" applyNumberFormat="1" applyFont="1" applyBorder="1"/>
    <xf numFmtId="165" fontId="6" fillId="0" borderId="19" xfId="0" applyNumberFormat="1" applyFont="1" applyBorder="1"/>
    <xf numFmtId="165" fontId="9" fillId="0" borderId="19" xfId="0" applyNumberFormat="1" applyFont="1" applyBorder="1"/>
    <xf numFmtId="165" fontId="9" fillId="2" borderId="19" xfId="1" applyNumberFormat="1" applyFont="1" applyFill="1" applyBorder="1" applyAlignment="1">
      <alignment horizontal="right"/>
    </xf>
    <xf numFmtId="165" fontId="9" fillId="2" borderId="19" xfId="1" applyNumberFormat="1" applyFont="1" applyFill="1" applyBorder="1" applyAlignment="1">
      <alignment horizontal="right" vertical="center"/>
    </xf>
    <xf numFmtId="165" fontId="6" fillId="0" borderId="19" xfId="1" applyNumberFormat="1" applyFont="1" applyBorder="1" applyAlignment="1">
      <alignment vertical="center"/>
    </xf>
    <xf numFmtId="165" fontId="6" fillId="0" borderId="19" xfId="1" applyNumberFormat="1" applyFont="1" applyBorder="1" applyAlignment="1">
      <alignment horizontal="right" vertical="center" wrapText="1"/>
    </xf>
    <xf numFmtId="3" fontId="9" fillId="2" borderId="19" xfId="1" applyNumberFormat="1" applyFont="1" applyFill="1" applyBorder="1" applyAlignment="1">
      <alignment horizontal="right"/>
    </xf>
    <xf numFmtId="3" fontId="9" fillId="2" borderId="19" xfId="0" applyNumberFormat="1" applyFont="1" applyFill="1" applyBorder="1" applyAlignment="1">
      <alignment horizontal="right" vertical="center"/>
    </xf>
    <xf numFmtId="37" fontId="6" fillId="2" borderId="19" xfId="0" applyNumberFormat="1" applyFont="1" applyFill="1" applyBorder="1" applyAlignment="1">
      <alignment horizontal="right" vertical="center"/>
    </xf>
    <xf numFmtId="37" fontId="6" fillId="2" borderId="21" xfId="0" applyNumberFormat="1" applyFont="1" applyFill="1" applyBorder="1" applyAlignment="1">
      <alignment horizontal="right" vertical="center"/>
    </xf>
    <xf numFmtId="165" fontId="6" fillId="0" borderId="23" xfId="1" applyNumberFormat="1" applyFont="1" applyFill="1" applyBorder="1" applyAlignment="1">
      <alignment horizontal="right"/>
    </xf>
    <xf numFmtId="165" fontId="6" fillId="0" borderId="19" xfId="1" applyNumberFormat="1" applyFont="1" applyFill="1" applyBorder="1" applyAlignment="1">
      <alignment horizontal="right"/>
    </xf>
    <xf numFmtId="165" fontId="6" fillId="0" borderId="21" xfId="1" applyNumberFormat="1" applyFont="1" applyFill="1" applyBorder="1" applyAlignment="1">
      <alignment horizontal="right"/>
    </xf>
    <xf numFmtId="165" fontId="6" fillId="0" borderId="19" xfId="1" applyNumberFormat="1" applyFont="1" applyFill="1" applyBorder="1" applyAlignment="1">
      <alignment wrapText="1"/>
    </xf>
    <xf numFmtId="165" fontId="6" fillId="0" borderId="21" xfId="1" applyNumberFormat="1" applyFont="1" applyFill="1" applyBorder="1" applyAlignment="1">
      <alignment wrapText="1"/>
    </xf>
    <xf numFmtId="165" fontId="6" fillId="0" borderId="17" xfId="0" applyNumberFormat="1" applyFont="1" applyBorder="1"/>
    <xf numFmtId="165" fontId="6" fillId="0" borderId="21" xfId="0" applyNumberFormat="1" applyFont="1" applyBorder="1"/>
    <xf numFmtId="165" fontId="11" fillId="3" borderId="9" xfId="2" applyNumberFormat="1" applyFont="1" applyFill="1" applyBorder="1"/>
    <xf numFmtId="3" fontId="9" fillId="2" borderId="19" xfId="0" applyNumberFormat="1" applyFont="1" applyFill="1" applyBorder="1" applyAlignment="1">
      <alignment horizontal="right"/>
    </xf>
    <xf numFmtId="3" fontId="9" fillId="2" borderId="21" xfId="0" applyNumberFormat="1" applyFont="1" applyFill="1" applyBorder="1" applyAlignment="1">
      <alignment horizontal="right"/>
    </xf>
    <xf numFmtId="3" fontId="9" fillId="2" borderId="19" xfId="0" applyNumberFormat="1" applyFont="1" applyFill="1" applyBorder="1" applyAlignment="1">
      <alignment horizontal="right" wrapText="1"/>
    </xf>
    <xf numFmtId="3" fontId="6" fillId="2" borderId="19" xfId="0" applyNumberFormat="1" applyFont="1" applyFill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9" fillId="2" borderId="19" xfId="1" applyNumberFormat="1" applyFont="1" applyFill="1" applyBorder="1"/>
    <xf numFmtId="3" fontId="9" fillId="0" borderId="21" xfId="0" applyNumberFormat="1" applyFont="1" applyBorder="1" applyAlignment="1">
      <alignment horizontal="right"/>
    </xf>
    <xf numFmtId="3" fontId="11" fillId="3" borderId="9" xfId="2" applyNumberFormat="1" applyFont="1" applyFill="1" applyBorder="1"/>
    <xf numFmtId="3" fontId="6" fillId="2" borderId="23" xfId="0" applyNumberFormat="1" applyFont="1" applyFill="1" applyBorder="1"/>
    <xf numFmtId="3" fontId="6" fillId="2" borderId="19" xfId="0" applyNumberFormat="1" applyFont="1" applyFill="1" applyBorder="1"/>
    <xf numFmtId="3" fontId="6" fillId="2" borderId="23" xfId="2" applyNumberFormat="1" applyFont="1" applyFill="1" applyBorder="1"/>
    <xf numFmtId="165" fontId="6" fillId="0" borderId="19" xfId="1" applyNumberFormat="1" applyFont="1" applyBorder="1" applyAlignment="1">
      <alignment vertical="center" wrapText="1"/>
    </xf>
    <xf numFmtId="166" fontId="11" fillId="4" borderId="9" xfId="0" applyNumberFormat="1" applyFont="1" applyFill="1" applyBorder="1"/>
    <xf numFmtId="166" fontId="6" fillId="0" borderId="17" xfId="0" applyNumberFormat="1" applyFont="1" applyBorder="1"/>
    <xf numFmtId="166" fontId="6" fillId="0" borderId="19" xfId="0" applyNumberFormat="1" applyFont="1" applyBorder="1"/>
    <xf numFmtId="166" fontId="6" fillId="0" borderId="21" xfId="0" applyNumberFormat="1" applyFont="1" applyBorder="1"/>
    <xf numFmtId="3" fontId="12" fillId="10" borderId="19" xfId="1" applyNumberFormat="1" applyFont="1" applyFill="1" applyBorder="1" applyAlignment="1">
      <alignment horizontal="right" vertical="center" wrapText="1"/>
    </xf>
    <xf numFmtId="3" fontId="6" fillId="10" borderId="19" xfId="1" applyNumberFormat="1" applyFont="1" applyFill="1" applyBorder="1" applyAlignment="1">
      <alignment horizontal="right" vertical="center" wrapText="1"/>
    </xf>
    <xf numFmtId="3" fontId="9" fillId="0" borderId="44" xfId="0" applyNumberFormat="1" applyFont="1" applyBorder="1" applyAlignment="1">
      <alignment horizontal="right"/>
    </xf>
    <xf numFmtId="3" fontId="9" fillId="9" borderId="45" xfId="0" applyNumberFormat="1" applyFont="1" applyFill="1" applyBorder="1" applyAlignment="1">
      <alignment horizontal="right"/>
    </xf>
    <xf numFmtId="3" fontId="9" fillId="9" borderId="46" xfId="0" applyNumberFormat="1" applyFont="1" applyFill="1" applyBorder="1" applyAlignment="1">
      <alignment horizontal="right"/>
    </xf>
    <xf numFmtId="166" fontId="6" fillId="2" borderId="17" xfId="0" applyNumberFormat="1" applyFont="1" applyFill="1" applyBorder="1"/>
    <xf numFmtId="166" fontId="6" fillId="2" borderId="21" xfId="0" applyNumberFormat="1" applyFont="1" applyFill="1" applyBorder="1"/>
    <xf numFmtId="3" fontId="12" fillId="9" borderId="45" xfId="0" applyNumberFormat="1" applyFont="1" applyFill="1" applyBorder="1" applyAlignment="1">
      <alignment horizontal="right"/>
    </xf>
    <xf numFmtId="165" fontId="6" fillId="0" borderId="33" xfId="1" applyNumberFormat="1" applyFont="1" applyFill="1" applyBorder="1"/>
    <xf numFmtId="165" fontId="6" fillId="0" borderId="27" xfId="1" applyNumberFormat="1" applyFont="1" applyFill="1" applyBorder="1"/>
    <xf numFmtId="165" fontId="6" fillId="2" borderId="41" xfId="1" applyNumberFormat="1" applyFont="1" applyFill="1" applyBorder="1"/>
    <xf numFmtId="165" fontId="6" fillId="2" borderId="27" xfId="1" applyNumberFormat="1" applyFont="1" applyFill="1" applyBorder="1"/>
    <xf numFmtId="165" fontId="6" fillId="0" borderId="25" xfId="1" applyNumberFormat="1" applyFont="1" applyFill="1" applyBorder="1"/>
    <xf numFmtId="165" fontId="6" fillId="0" borderId="41" xfId="1" applyNumberFormat="1" applyFont="1" applyFill="1" applyBorder="1"/>
    <xf numFmtId="165" fontId="6" fillId="3" borderId="10" xfId="2" applyNumberFormat="1" applyFont="1" applyFill="1" applyBorder="1"/>
    <xf numFmtId="165" fontId="6" fillId="2" borderId="41" xfId="2" applyNumberFormat="1" applyFont="1" applyFill="1" applyBorder="1"/>
    <xf numFmtId="165" fontId="6" fillId="4" borderId="10" xfId="1" applyNumberFormat="1" applyFont="1" applyFill="1" applyBorder="1"/>
    <xf numFmtId="165" fontId="6" fillId="2" borderId="27" xfId="1" applyNumberFormat="1" applyFont="1" applyFill="1" applyBorder="1" applyAlignment="1">
      <alignment horizontal="right"/>
    </xf>
    <xf numFmtId="165" fontId="6" fillId="6" borderId="27" xfId="1" applyNumberFormat="1" applyFont="1" applyFill="1" applyBorder="1" applyAlignment="1">
      <alignment horizontal="right"/>
    </xf>
    <xf numFmtId="165" fontId="6" fillId="4" borderId="10" xfId="1" applyNumberFormat="1" applyFont="1" applyFill="1" applyBorder="1" applyAlignment="1">
      <alignment horizontal="right"/>
    </xf>
    <xf numFmtId="165" fontId="6" fillId="6" borderId="25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center"/>
    </xf>
    <xf numFmtId="165" fontId="6" fillId="2" borderId="25" xfId="0" applyNumberFormat="1" applyFont="1" applyFill="1" applyBorder="1"/>
    <xf numFmtId="165" fontId="6" fillId="2" borderId="27" xfId="0" applyNumberFormat="1" applyFont="1" applyFill="1" applyBorder="1"/>
    <xf numFmtId="165" fontId="6" fillId="2" borderId="25" xfId="1" applyNumberFormat="1" applyFont="1" applyFill="1" applyBorder="1" applyAlignment="1">
      <alignment horizontal="right"/>
    </xf>
    <xf numFmtId="165" fontId="6" fillId="2" borderId="41" xfId="1" applyNumberFormat="1" applyFont="1" applyFill="1" applyBorder="1" applyAlignment="1">
      <alignment horizontal="right"/>
    </xf>
    <xf numFmtId="165" fontId="6" fillId="2" borderId="33" xfId="1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 wrapText="1"/>
    </xf>
    <xf numFmtId="165" fontId="6" fillId="0" borderId="15" xfId="1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 vertical="center" wrapText="1"/>
    </xf>
    <xf numFmtId="165" fontId="6" fillId="2" borderId="16" xfId="2" applyNumberFormat="1" applyFont="1" applyFill="1" applyBorder="1" applyAlignment="1">
      <alignment horizontal="right" vertical="top" wrapText="1"/>
    </xf>
    <xf numFmtId="165" fontId="6" fillId="2" borderId="18" xfId="2" applyNumberFormat="1" applyFont="1" applyFill="1" applyBorder="1" applyAlignment="1">
      <alignment horizontal="right" vertical="top" wrapText="1"/>
    </xf>
    <xf numFmtId="3" fontId="9" fillId="0" borderId="16" xfId="0" applyNumberFormat="1" applyFont="1" applyBorder="1"/>
    <xf numFmtId="166" fontId="9" fillId="2" borderId="18" xfId="1" applyNumberFormat="1" applyFont="1" applyFill="1" applyBorder="1"/>
    <xf numFmtId="165" fontId="11" fillId="4" borderId="9" xfId="2" applyNumberFormat="1" applyFont="1" applyFill="1" applyBorder="1" applyAlignment="1">
      <alignment horizontal="center"/>
    </xf>
    <xf numFmtId="165" fontId="11" fillId="4" borderId="13" xfId="2" applyNumberFormat="1" applyFont="1" applyFill="1" applyBorder="1" applyAlignment="1">
      <alignment horizontal="center"/>
    </xf>
    <xf numFmtId="165" fontId="11" fillId="4" borderId="10" xfId="2" applyNumberFormat="1" applyFont="1" applyFill="1" applyBorder="1" applyAlignment="1">
      <alignment horizontal="center"/>
    </xf>
    <xf numFmtId="165" fontId="6" fillId="4" borderId="18" xfId="1" applyNumberFormat="1" applyFont="1" applyFill="1" applyBorder="1"/>
    <xf numFmtId="165" fontId="6" fillId="4" borderId="17" xfId="1" applyNumberFormat="1" applyFont="1" applyFill="1" applyBorder="1"/>
    <xf numFmtId="165" fontId="6" fillId="4" borderId="19" xfId="1" applyNumberFormat="1" applyFont="1" applyFill="1" applyBorder="1"/>
    <xf numFmtId="165" fontId="6" fillId="4" borderId="20" xfId="1" applyNumberFormat="1" applyFont="1" applyFill="1" applyBorder="1"/>
    <xf numFmtId="165" fontId="6" fillId="4" borderId="21" xfId="1" applyNumberFormat="1" applyFont="1" applyFill="1" applyBorder="1"/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11" fillId="3" borderId="12" xfId="0" applyFont="1" applyFill="1" applyBorder="1" applyAlignment="1">
      <alignment horizontal="left"/>
    </xf>
    <xf numFmtId="4" fontId="9" fillId="0" borderId="18" xfId="0" applyNumberFormat="1" applyFont="1" applyBorder="1" applyAlignment="1">
      <alignment horizontal="left" wrapText="1"/>
    </xf>
    <xf numFmtId="4" fontId="9" fillId="0" borderId="24" xfId="0" applyNumberFormat="1" applyFont="1" applyBorder="1" applyAlignment="1">
      <alignment horizontal="left" wrapText="1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9" xfId="0" applyNumberFormat="1" applyFont="1" applyFill="1" applyBorder="1" applyAlignment="1">
      <alignment horizontal="right" vertical="center"/>
    </xf>
    <xf numFmtId="3" fontId="9" fillId="2" borderId="21" xfId="0" applyNumberFormat="1" applyFont="1" applyFill="1" applyBorder="1" applyAlignment="1">
      <alignment horizontal="right" vertical="center"/>
    </xf>
    <xf numFmtId="2" fontId="11" fillId="4" borderId="13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7" xfId="0" applyFont="1" applyFill="1" applyBorder="1"/>
    <xf numFmtId="165" fontId="6" fillId="4" borderId="16" xfId="1" applyNumberFormat="1" applyFont="1" applyFill="1" applyBorder="1"/>
    <xf numFmtId="165" fontId="6" fillId="4" borderId="16" xfId="1" applyNumberFormat="1" applyFont="1" applyFill="1" applyBorder="1" applyAlignment="1">
      <alignment horizontal="right"/>
    </xf>
    <xf numFmtId="166" fontId="6" fillId="4" borderId="16" xfId="0" applyNumberFormat="1" applyFont="1" applyFill="1" applyBorder="1"/>
    <xf numFmtId="166" fontId="6" fillId="4" borderId="47" xfId="0" applyNumberFormat="1" applyFont="1" applyFill="1" applyBorder="1"/>
    <xf numFmtId="0" fontId="6" fillId="4" borderId="18" xfId="0" applyFont="1" applyFill="1" applyBorder="1" applyAlignment="1">
      <alignment horizontal="right"/>
    </xf>
    <xf numFmtId="0" fontId="6" fillId="4" borderId="19" xfId="0" applyFont="1" applyFill="1" applyBorder="1"/>
    <xf numFmtId="166" fontId="6" fillId="4" borderId="18" xfId="0" applyNumberFormat="1" applyFont="1" applyFill="1" applyBorder="1"/>
    <xf numFmtId="166" fontId="6" fillId="4" borderId="32" xfId="0" applyNumberFormat="1" applyFont="1" applyFill="1" applyBorder="1"/>
    <xf numFmtId="0" fontId="6" fillId="4" borderId="19" xfId="0" applyFont="1" applyFill="1" applyBorder="1" applyAlignment="1">
      <alignment wrapText="1"/>
    </xf>
    <xf numFmtId="0" fontId="6" fillId="4" borderId="20" xfId="0" applyFont="1" applyFill="1" applyBorder="1" applyAlignment="1">
      <alignment horizontal="right"/>
    </xf>
    <xf numFmtId="0" fontId="6" fillId="4" borderId="21" xfId="0" applyFont="1" applyFill="1" applyBorder="1"/>
    <xf numFmtId="166" fontId="6" fillId="4" borderId="20" xfId="0" applyNumberFormat="1" applyFont="1" applyFill="1" applyBorder="1"/>
    <xf numFmtId="166" fontId="6" fillId="4" borderId="42" xfId="0" applyNumberFormat="1" applyFont="1" applyFill="1" applyBorder="1"/>
    <xf numFmtId="3" fontId="9" fillId="0" borderId="21" xfId="1" applyNumberFormat="1" applyFont="1" applyBorder="1" applyAlignment="1">
      <alignment horizontal="right"/>
    </xf>
    <xf numFmtId="3" fontId="9" fillId="0" borderId="19" xfId="0" applyNumberFormat="1" applyFont="1" applyBorder="1"/>
    <xf numFmtId="0" fontId="9" fillId="2" borderId="26" xfId="0" applyFont="1" applyFill="1" applyBorder="1"/>
    <xf numFmtId="0" fontId="9" fillId="2" borderId="48" xfId="0" applyFont="1" applyFill="1" applyBorder="1"/>
    <xf numFmtId="3" fontId="6" fillId="2" borderId="22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165" fontId="6" fillId="2" borderId="0" xfId="2" applyNumberFormat="1" applyFont="1" applyFill="1" applyBorder="1"/>
    <xf numFmtId="165" fontId="6" fillId="2" borderId="12" xfId="2" applyNumberFormat="1" applyFont="1" applyFill="1" applyBorder="1"/>
    <xf numFmtId="165" fontId="9" fillId="2" borderId="19" xfId="1" applyNumberFormat="1" applyFont="1" applyFill="1" applyBorder="1"/>
    <xf numFmtId="165" fontId="9" fillId="2" borderId="0" xfId="1" applyNumberFormat="1" applyFont="1" applyFill="1" applyBorder="1"/>
    <xf numFmtId="165" fontId="9" fillId="2" borderId="12" xfId="1" applyNumberFormat="1" applyFont="1" applyFill="1" applyBorder="1"/>
    <xf numFmtId="0" fontId="9" fillId="0" borderId="13" xfId="0" applyFont="1" applyBorder="1" applyAlignment="1">
      <alignment horizontal="left"/>
    </xf>
    <xf numFmtId="4" fontId="6" fillId="0" borderId="31" xfId="0" applyNumberFormat="1" applyFont="1" applyBorder="1" applyAlignment="1">
      <alignment horizontal="right" vertical="center" wrapText="1"/>
    </xf>
    <xf numFmtId="43" fontId="0" fillId="0" borderId="0" xfId="1" applyFont="1"/>
    <xf numFmtId="165" fontId="0" fillId="0" borderId="0" xfId="1" applyNumberFormat="1" applyFont="1"/>
    <xf numFmtId="0" fontId="21" fillId="0" borderId="49" xfId="0" applyFont="1" applyBorder="1" applyAlignment="1">
      <alignment horizontal="left" wrapText="1"/>
    </xf>
    <xf numFmtId="0" fontId="9" fillId="0" borderId="26" xfId="0" applyFont="1" applyBorder="1" applyAlignment="1">
      <alignment horizontal="left"/>
    </xf>
    <xf numFmtId="0" fontId="9" fillId="0" borderId="26" xfId="0" applyFont="1" applyBorder="1" applyAlignment="1">
      <alignment horizontal="left" wrapText="1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5"/>
  <sheetViews>
    <sheetView tabSelected="1" topLeftCell="A121" zoomScaleNormal="100" workbookViewId="0">
      <selection activeCell="J76" sqref="J76"/>
    </sheetView>
  </sheetViews>
  <sheetFormatPr defaultRowHeight="15" x14ac:dyDescent="0.25"/>
  <cols>
    <col min="1" max="1" width="1.42578125" style="9" customWidth="1"/>
    <col min="2" max="2" width="7.42578125" style="12" customWidth="1"/>
    <col min="3" max="3" width="104.7109375" style="12" customWidth="1"/>
    <col min="4" max="4" width="13.140625" style="12" customWidth="1"/>
    <col min="5" max="5" width="13" style="12" customWidth="1"/>
    <col min="6" max="7" width="12.28515625" style="12" customWidth="1"/>
    <col min="8" max="8" width="15" style="12" bestFit="1" customWidth="1"/>
    <col min="9" max="9" width="12.5703125" bestFit="1" customWidth="1"/>
    <col min="10" max="10" width="14.28515625" bestFit="1" customWidth="1"/>
    <col min="11" max="11" width="9.7109375" bestFit="1" customWidth="1"/>
  </cols>
  <sheetData>
    <row r="1" spans="1:8" x14ac:dyDescent="0.25">
      <c r="A1" s="1"/>
      <c r="B1" s="13"/>
      <c r="C1" s="14"/>
      <c r="D1" s="40"/>
      <c r="E1" s="40"/>
      <c r="F1" s="40"/>
      <c r="G1" s="128" t="s">
        <v>0</v>
      </c>
      <c r="H1" s="129"/>
    </row>
    <row r="2" spans="1:8" x14ac:dyDescent="0.25">
      <c r="A2" s="127" t="s">
        <v>102</v>
      </c>
      <c r="B2" s="130"/>
      <c r="C2" s="130"/>
      <c r="D2" s="130"/>
      <c r="E2" s="130"/>
      <c r="F2" s="130"/>
      <c r="G2" s="130"/>
      <c r="H2" s="131"/>
    </row>
    <row r="3" spans="1:8" ht="15.75" thickBot="1" x14ac:dyDescent="0.3">
      <c r="A3" s="2"/>
      <c r="B3" s="15"/>
      <c r="C3" s="16"/>
      <c r="D3" s="132"/>
      <c r="E3" s="132"/>
      <c r="F3" s="132"/>
      <c r="G3" s="132"/>
      <c r="H3" s="133"/>
    </row>
    <row r="4" spans="1:8" ht="15.75" thickBot="1" x14ac:dyDescent="0.3">
      <c r="A4" s="134"/>
      <c r="B4" s="135"/>
      <c r="C4" s="192" t="s">
        <v>1</v>
      </c>
      <c r="D4" s="183" t="s">
        <v>101</v>
      </c>
      <c r="E4" s="138"/>
      <c r="F4" s="138"/>
      <c r="G4" s="138"/>
      <c r="H4" s="139"/>
    </row>
    <row r="5" spans="1:8" ht="27" thickBot="1" x14ac:dyDescent="0.3">
      <c r="A5" s="136"/>
      <c r="B5" s="137"/>
      <c r="C5" s="41"/>
      <c r="D5" s="235" t="s">
        <v>2</v>
      </c>
      <c r="E5" s="302" t="s">
        <v>3</v>
      </c>
      <c r="F5" s="184" t="s">
        <v>4</v>
      </c>
      <c r="G5" s="42" t="s">
        <v>5</v>
      </c>
      <c r="H5" s="42" t="s">
        <v>6</v>
      </c>
    </row>
    <row r="6" spans="1:8" ht="15.75" thickBot="1" x14ac:dyDescent="0.3">
      <c r="A6" s="125"/>
      <c r="B6" s="126"/>
      <c r="C6" s="17" t="s">
        <v>103</v>
      </c>
      <c r="D6" s="236">
        <v>26200156</v>
      </c>
      <c r="E6" s="43">
        <v>7512586</v>
      </c>
      <c r="F6" s="44">
        <v>22483776</v>
      </c>
      <c r="G6" s="43">
        <v>34166863</v>
      </c>
      <c r="H6" s="43">
        <f>+D6+E6+F6+G6</f>
        <v>90363381</v>
      </c>
    </row>
    <row r="7" spans="1:8" ht="15.75" thickBot="1" x14ac:dyDescent="0.3">
      <c r="A7" s="3"/>
      <c r="B7" s="18"/>
      <c r="C7" s="19" t="s">
        <v>7</v>
      </c>
      <c r="D7" s="46">
        <v>15312600</v>
      </c>
      <c r="E7" s="43">
        <v>0</v>
      </c>
      <c r="F7" s="44">
        <v>0</v>
      </c>
      <c r="G7" s="45">
        <v>0</v>
      </c>
      <c r="H7" s="45">
        <f>+D7</f>
        <v>15312600</v>
      </c>
    </row>
    <row r="8" spans="1:8" ht="15.75" thickBot="1" x14ac:dyDescent="0.3">
      <c r="A8" s="3"/>
      <c r="B8" s="20"/>
      <c r="C8" s="193" t="s">
        <v>104</v>
      </c>
      <c r="D8" s="46">
        <f>+D6+D7</f>
        <v>41512756</v>
      </c>
      <c r="E8" s="43">
        <f>+E6</f>
        <v>7512586</v>
      </c>
      <c r="F8" s="44">
        <f>+F6</f>
        <v>22483776</v>
      </c>
      <c r="G8" s="45">
        <f>+G6</f>
        <v>34166863</v>
      </c>
      <c r="H8" s="45">
        <f>+H6+H7</f>
        <v>105675981</v>
      </c>
    </row>
    <row r="9" spans="1:8" ht="15.75" thickBot="1" x14ac:dyDescent="0.3">
      <c r="A9" s="11"/>
      <c r="B9" s="21"/>
      <c r="C9" s="193" t="s">
        <v>105</v>
      </c>
      <c r="D9" s="49">
        <f>+D10</f>
        <v>36974578</v>
      </c>
      <c r="E9" s="47">
        <f>+D210+E210</f>
        <v>9596264</v>
      </c>
      <c r="F9" s="48">
        <f>+D256+F256</f>
        <v>24938276</v>
      </c>
      <c r="G9" s="47">
        <f>+G10+G210+G256</f>
        <v>34166863</v>
      </c>
      <c r="H9" s="47">
        <f>+D9+E9+F9+G9</f>
        <v>105675981</v>
      </c>
    </row>
    <row r="10" spans="1:8" ht="15.75" thickBot="1" x14ac:dyDescent="0.3">
      <c r="A10" s="182"/>
      <c r="B10" s="28" t="s">
        <v>8</v>
      </c>
      <c r="C10" s="140" t="s">
        <v>71</v>
      </c>
      <c r="D10" s="51">
        <f>+D11+D13+D104+D111+D204</f>
        <v>36974578</v>
      </c>
      <c r="E10" s="50"/>
      <c r="F10" s="185"/>
      <c r="G10" s="50">
        <f>+G13+G111+G204</f>
        <v>24586238</v>
      </c>
      <c r="H10" s="50">
        <f>+D10+G10</f>
        <v>61560816</v>
      </c>
    </row>
    <row r="11" spans="1:8" ht="15.75" thickBot="1" x14ac:dyDescent="0.3">
      <c r="A11" s="127"/>
      <c r="B11" s="326" t="s">
        <v>9</v>
      </c>
      <c r="C11" s="194" t="s">
        <v>72</v>
      </c>
      <c r="D11" s="53">
        <f>+D12</f>
        <v>4860000</v>
      </c>
      <c r="E11" s="52"/>
      <c r="F11" s="186"/>
      <c r="G11" s="52">
        <v>0</v>
      </c>
      <c r="H11" s="52">
        <f>+H12</f>
        <v>4860000</v>
      </c>
    </row>
    <row r="12" spans="1:8" ht="15.75" thickBot="1" x14ac:dyDescent="0.3">
      <c r="A12" s="127"/>
      <c r="B12" s="23">
        <v>1</v>
      </c>
      <c r="C12" s="195" t="s">
        <v>10</v>
      </c>
      <c r="D12" s="55">
        <v>4860000</v>
      </c>
      <c r="E12" s="54"/>
      <c r="F12" s="187"/>
      <c r="G12" s="54">
        <v>0</v>
      </c>
      <c r="H12" s="54">
        <f>+D12</f>
        <v>4860000</v>
      </c>
    </row>
    <row r="13" spans="1:8" ht="15.75" thickBot="1" x14ac:dyDescent="0.3">
      <c r="A13" s="127"/>
      <c r="B13" s="194" t="s">
        <v>11</v>
      </c>
      <c r="C13" s="194" t="s">
        <v>12</v>
      </c>
      <c r="D13" s="53">
        <f>+D14+D16+D53+D58+D60+D73+D77+D79+D84+D87</f>
        <v>14637816</v>
      </c>
      <c r="E13" s="52"/>
      <c r="F13" s="186"/>
      <c r="G13" s="52">
        <f>+G60</f>
        <v>4338000</v>
      </c>
      <c r="H13" s="52">
        <f>+D13+G13</f>
        <v>18975816</v>
      </c>
    </row>
    <row r="14" spans="1:8" ht="15.75" thickBot="1" x14ac:dyDescent="0.3">
      <c r="A14" s="127"/>
      <c r="B14" s="28" t="s">
        <v>13</v>
      </c>
      <c r="C14" s="196" t="s">
        <v>309</v>
      </c>
      <c r="D14" s="51">
        <f>+D15</f>
        <v>200000</v>
      </c>
      <c r="E14" s="50"/>
      <c r="F14" s="185"/>
      <c r="G14" s="50"/>
      <c r="H14" s="50">
        <f>+D14</f>
        <v>200000</v>
      </c>
    </row>
    <row r="15" spans="1:8" ht="15.75" thickBot="1" x14ac:dyDescent="0.3">
      <c r="A15" s="127"/>
      <c r="B15" s="23">
        <v>1</v>
      </c>
      <c r="C15" s="354" t="s">
        <v>270</v>
      </c>
      <c r="D15" s="237">
        <v>200000</v>
      </c>
      <c r="E15" s="54"/>
      <c r="F15" s="187"/>
      <c r="G15" s="54"/>
      <c r="H15" s="54">
        <f>+D15</f>
        <v>200000</v>
      </c>
    </row>
    <row r="16" spans="1:8" ht="15.75" thickBot="1" x14ac:dyDescent="0.3">
      <c r="A16" s="127"/>
      <c r="B16" s="28" t="s">
        <v>317</v>
      </c>
      <c r="C16" s="196" t="s">
        <v>310</v>
      </c>
      <c r="D16" s="51">
        <f>SUM(D17:D52)</f>
        <v>3426080</v>
      </c>
      <c r="E16" s="50"/>
      <c r="F16" s="185"/>
      <c r="G16" s="50"/>
      <c r="H16" s="50">
        <f>+D16</f>
        <v>3426080</v>
      </c>
    </row>
    <row r="17" spans="1:8" x14ac:dyDescent="0.25">
      <c r="A17" s="127"/>
      <c r="B17" s="27">
        <v>1</v>
      </c>
      <c r="C17" s="197" t="s">
        <v>73</v>
      </c>
      <c r="D17" s="238">
        <v>200000</v>
      </c>
      <c r="E17" s="59"/>
      <c r="F17" s="283"/>
      <c r="G17" s="67"/>
      <c r="H17" s="68">
        <f>+D17</f>
        <v>200000</v>
      </c>
    </row>
    <row r="18" spans="1:8" x14ac:dyDescent="0.25">
      <c r="A18" s="127"/>
      <c r="B18" s="25">
        <v>2</v>
      </c>
      <c r="C18" s="197" t="s">
        <v>14</v>
      </c>
      <c r="D18" s="238">
        <v>50000</v>
      </c>
      <c r="E18" s="61"/>
      <c r="F18" s="284"/>
      <c r="G18" s="61"/>
      <c r="H18" s="60">
        <f>+D18</f>
        <v>50000</v>
      </c>
    </row>
    <row r="19" spans="1:8" x14ac:dyDescent="0.25">
      <c r="A19" s="127"/>
      <c r="B19" s="25">
        <v>3</v>
      </c>
      <c r="C19" s="197" t="s">
        <v>15</v>
      </c>
      <c r="D19" s="239">
        <v>100000</v>
      </c>
      <c r="E19" s="61"/>
      <c r="F19" s="284"/>
      <c r="G19" s="61"/>
      <c r="H19" s="60">
        <f t="shared" ref="H19:H52" si="0">+D19</f>
        <v>100000</v>
      </c>
    </row>
    <row r="20" spans="1:8" x14ac:dyDescent="0.25">
      <c r="A20" s="127"/>
      <c r="B20" s="25">
        <v>4</v>
      </c>
      <c r="C20" s="197" t="s">
        <v>16</v>
      </c>
      <c r="D20" s="238">
        <v>200000</v>
      </c>
      <c r="E20" s="61"/>
      <c r="F20" s="284"/>
      <c r="G20" s="61"/>
      <c r="H20" s="60">
        <f t="shared" si="0"/>
        <v>200000</v>
      </c>
    </row>
    <row r="21" spans="1:8" x14ac:dyDescent="0.25">
      <c r="A21" s="127"/>
      <c r="B21" s="25">
        <v>5</v>
      </c>
      <c r="C21" s="197" t="s">
        <v>17</v>
      </c>
      <c r="D21" s="238">
        <v>150000</v>
      </c>
      <c r="E21" s="61"/>
      <c r="F21" s="284"/>
      <c r="G21" s="61"/>
      <c r="H21" s="60">
        <f t="shared" si="0"/>
        <v>150000</v>
      </c>
    </row>
    <row r="22" spans="1:8" x14ac:dyDescent="0.25">
      <c r="A22" s="127"/>
      <c r="B22" s="25">
        <v>6</v>
      </c>
      <c r="C22" s="197" t="s">
        <v>256</v>
      </c>
      <c r="D22" s="238">
        <v>20000</v>
      </c>
      <c r="E22" s="61"/>
      <c r="F22" s="284"/>
      <c r="G22" s="61"/>
      <c r="H22" s="60">
        <f t="shared" si="0"/>
        <v>20000</v>
      </c>
    </row>
    <row r="23" spans="1:8" x14ac:dyDescent="0.25">
      <c r="A23" s="127"/>
      <c r="B23" s="25">
        <v>7</v>
      </c>
      <c r="C23" s="197" t="s">
        <v>74</v>
      </c>
      <c r="D23" s="238">
        <v>20000</v>
      </c>
      <c r="E23" s="61"/>
      <c r="F23" s="284"/>
      <c r="G23" s="61"/>
      <c r="H23" s="60">
        <f t="shared" si="0"/>
        <v>20000</v>
      </c>
    </row>
    <row r="24" spans="1:8" x14ac:dyDescent="0.25">
      <c r="A24" s="127"/>
      <c r="B24" s="25">
        <v>8</v>
      </c>
      <c r="C24" s="197" t="s">
        <v>75</v>
      </c>
      <c r="D24" s="238">
        <v>60000</v>
      </c>
      <c r="E24" s="61"/>
      <c r="F24" s="284"/>
      <c r="G24" s="61"/>
      <c r="H24" s="60">
        <f t="shared" si="0"/>
        <v>60000</v>
      </c>
    </row>
    <row r="25" spans="1:8" x14ac:dyDescent="0.25">
      <c r="A25" s="127"/>
      <c r="B25" s="25">
        <v>9</v>
      </c>
      <c r="C25" s="197" t="s">
        <v>76</v>
      </c>
      <c r="D25" s="238">
        <v>200000</v>
      </c>
      <c r="E25" s="61"/>
      <c r="F25" s="284"/>
      <c r="G25" s="61"/>
      <c r="H25" s="60">
        <f t="shared" si="0"/>
        <v>200000</v>
      </c>
    </row>
    <row r="26" spans="1:8" x14ac:dyDescent="0.25">
      <c r="A26" s="127"/>
      <c r="B26" s="25">
        <v>10</v>
      </c>
      <c r="C26" s="198" t="s">
        <v>77</v>
      </c>
      <c r="D26" s="238">
        <v>110000</v>
      </c>
      <c r="E26" s="61"/>
      <c r="F26" s="284"/>
      <c r="G26" s="61"/>
      <c r="H26" s="60">
        <f t="shared" si="0"/>
        <v>110000</v>
      </c>
    </row>
    <row r="27" spans="1:8" x14ac:dyDescent="0.25">
      <c r="A27" s="127"/>
      <c r="B27" s="25">
        <v>11</v>
      </c>
      <c r="C27" s="199" t="s">
        <v>257</v>
      </c>
      <c r="D27" s="240">
        <v>30000</v>
      </c>
      <c r="E27" s="61"/>
      <c r="F27" s="284"/>
      <c r="G27" s="61"/>
      <c r="H27" s="60">
        <f t="shared" si="0"/>
        <v>30000</v>
      </c>
    </row>
    <row r="28" spans="1:8" x14ac:dyDescent="0.25">
      <c r="A28" s="127"/>
      <c r="B28" s="25">
        <v>12</v>
      </c>
      <c r="C28" s="199" t="s">
        <v>258</v>
      </c>
      <c r="D28" s="238">
        <v>100000</v>
      </c>
      <c r="E28" s="61"/>
      <c r="F28" s="284"/>
      <c r="G28" s="61"/>
      <c r="H28" s="60">
        <f t="shared" si="0"/>
        <v>100000</v>
      </c>
    </row>
    <row r="29" spans="1:8" x14ac:dyDescent="0.25">
      <c r="A29" s="127"/>
      <c r="B29" s="25">
        <v>13</v>
      </c>
      <c r="C29" s="197" t="s">
        <v>78</v>
      </c>
      <c r="D29" s="238">
        <v>200000</v>
      </c>
      <c r="E29" s="70"/>
      <c r="F29" s="285"/>
      <c r="G29" s="70"/>
      <c r="H29" s="60">
        <f t="shared" si="0"/>
        <v>200000</v>
      </c>
    </row>
    <row r="30" spans="1:8" x14ac:dyDescent="0.25">
      <c r="A30" s="127"/>
      <c r="B30" s="25">
        <v>14</v>
      </c>
      <c r="C30" s="197" t="s">
        <v>79</v>
      </c>
      <c r="D30" s="238">
        <v>200000</v>
      </c>
      <c r="E30" s="69"/>
      <c r="F30" s="286"/>
      <c r="G30" s="69"/>
      <c r="H30" s="60">
        <f t="shared" si="0"/>
        <v>200000</v>
      </c>
    </row>
    <row r="31" spans="1:8" x14ac:dyDescent="0.25">
      <c r="A31" s="127"/>
      <c r="B31" s="25">
        <v>15</v>
      </c>
      <c r="C31" s="197" t="s">
        <v>80</v>
      </c>
      <c r="D31" s="238">
        <v>25000</v>
      </c>
      <c r="E31" s="69"/>
      <c r="F31" s="286"/>
      <c r="G31" s="69"/>
      <c r="H31" s="60">
        <f t="shared" si="0"/>
        <v>25000</v>
      </c>
    </row>
    <row r="32" spans="1:8" x14ac:dyDescent="0.25">
      <c r="A32" s="127"/>
      <c r="B32" s="25">
        <v>17</v>
      </c>
      <c r="C32" s="197" t="s">
        <v>18</v>
      </c>
      <c r="D32" s="241">
        <v>20080</v>
      </c>
      <c r="E32" s="69"/>
      <c r="F32" s="286"/>
      <c r="G32" s="69"/>
      <c r="H32" s="60">
        <f t="shared" si="0"/>
        <v>20080</v>
      </c>
    </row>
    <row r="33" spans="1:8" x14ac:dyDescent="0.25">
      <c r="A33" s="127"/>
      <c r="B33" s="25">
        <v>18</v>
      </c>
      <c r="C33" s="197" t="s">
        <v>19</v>
      </c>
      <c r="D33" s="241">
        <v>25000</v>
      </c>
      <c r="E33" s="69"/>
      <c r="F33" s="286"/>
      <c r="G33" s="69"/>
      <c r="H33" s="60">
        <f t="shared" si="0"/>
        <v>25000</v>
      </c>
    </row>
    <row r="34" spans="1:8" x14ac:dyDescent="0.25">
      <c r="A34" s="127"/>
      <c r="B34" s="25">
        <v>19</v>
      </c>
      <c r="C34" s="197" t="s">
        <v>259</v>
      </c>
      <c r="D34" s="238">
        <v>400000</v>
      </c>
      <c r="E34" s="69"/>
      <c r="F34" s="286"/>
      <c r="G34" s="69"/>
      <c r="H34" s="60">
        <f t="shared" si="0"/>
        <v>400000</v>
      </c>
    </row>
    <row r="35" spans="1:8" x14ac:dyDescent="0.25">
      <c r="A35" s="127"/>
      <c r="B35" s="25">
        <v>20</v>
      </c>
      <c r="C35" s="197" t="s">
        <v>81</v>
      </c>
      <c r="D35" s="241">
        <v>250000</v>
      </c>
      <c r="E35" s="69"/>
      <c r="F35" s="286"/>
      <c r="G35" s="69"/>
      <c r="H35" s="60">
        <f t="shared" si="0"/>
        <v>250000</v>
      </c>
    </row>
    <row r="36" spans="1:8" x14ac:dyDescent="0.25">
      <c r="A36" s="127"/>
      <c r="B36" s="25">
        <v>21</v>
      </c>
      <c r="C36" s="197" t="s">
        <v>82</v>
      </c>
      <c r="D36" s="241">
        <v>45000</v>
      </c>
      <c r="E36" s="69"/>
      <c r="F36" s="286"/>
      <c r="G36" s="69"/>
      <c r="H36" s="60">
        <f t="shared" si="0"/>
        <v>45000</v>
      </c>
    </row>
    <row r="37" spans="1:8" x14ac:dyDescent="0.25">
      <c r="A37" s="127"/>
      <c r="B37" s="25">
        <v>22</v>
      </c>
      <c r="C37" s="197" t="s">
        <v>83</v>
      </c>
      <c r="D37" s="241">
        <v>5000</v>
      </c>
      <c r="E37" s="69"/>
      <c r="F37" s="286"/>
      <c r="G37" s="69"/>
      <c r="H37" s="60">
        <f t="shared" si="0"/>
        <v>5000</v>
      </c>
    </row>
    <row r="38" spans="1:8" x14ac:dyDescent="0.25">
      <c r="A38" s="127"/>
      <c r="B38" s="25">
        <v>23</v>
      </c>
      <c r="C38" s="197" t="s">
        <v>84</v>
      </c>
      <c r="D38" s="241">
        <v>75000</v>
      </c>
      <c r="E38" s="69"/>
      <c r="F38" s="286"/>
      <c r="G38" s="69"/>
      <c r="H38" s="60">
        <f t="shared" si="0"/>
        <v>75000</v>
      </c>
    </row>
    <row r="39" spans="1:8" x14ac:dyDescent="0.25">
      <c r="A39" s="127"/>
      <c r="B39" s="25">
        <v>24</v>
      </c>
      <c r="C39" s="197" t="s">
        <v>85</v>
      </c>
      <c r="D39" s="241">
        <v>95000</v>
      </c>
      <c r="E39" s="69"/>
      <c r="F39" s="286"/>
      <c r="G39" s="69"/>
      <c r="H39" s="60">
        <f t="shared" si="0"/>
        <v>95000</v>
      </c>
    </row>
    <row r="40" spans="1:8" x14ac:dyDescent="0.25">
      <c r="A40" s="127"/>
      <c r="B40" s="25">
        <v>25</v>
      </c>
      <c r="C40" s="197" t="s">
        <v>20</v>
      </c>
      <c r="D40" s="241">
        <v>50000</v>
      </c>
      <c r="E40" s="69"/>
      <c r="F40" s="286"/>
      <c r="G40" s="69"/>
      <c r="H40" s="60">
        <f t="shared" si="0"/>
        <v>50000</v>
      </c>
    </row>
    <row r="41" spans="1:8" x14ac:dyDescent="0.25">
      <c r="A41" s="127"/>
      <c r="B41" s="25">
        <v>26</v>
      </c>
      <c r="C41" s="197" t="s">
        <v>65</v>
      </c>
      <c r="D41" s="241">
        <v>30000</v>
      </c>
      <c r="E41" s="69"/>
      <c r="F41" s="286"/>
      <c r="G41" s="69"/>
      <c r="H41" s="60">
        <f t="shared" si="0"/>
        <v>30000</v>
      </c>
    </row>
    <row r="42" spans="1:8" x14ac:dyDescent="0.25">
      <c r="A42" s="127"/>
      <c r="B42" s="25">
        <v>27</v>
      </c>
      <c r="C42" s="199" t="s">
        <v>260</v>
      </c>
      <c r="D42" s="242">
        <v>50000</v>
      </c>
      <c r="E42" s="69"/>
      <c r="F42" s="286"/>
      <c r="G42" s="69"/>
      <c r="H42" s="60">
        <f t="shared" si="0"/>
        <v>50000</v>
      </c>
    </row>
    <row r="43" spans="1:8" x14ac:dyDescent="0.25">
      <c r="A43" s="127"/>
      <c r="B43" s="25">
        <v>28</v>
      </c>
      <c r="C43" s="197" t="s">
        <v>66</v>
      </c>
      <c r="D43" s="241">
        <v>20000</v>
      </c>
      <c r="E43" s="69"/>
      <c r="F43" s="286"/>
      <c r="G43" s="69"/>
      <c r="H43" s="60">
        <f t="shared" si="0"/>
        <v>20000</v>
      </c>
    </row>
    <row r="44" spans="1:8" x14ac:dyDescent="0.25">
      <c r="A44" s="127"/>
      <c r="B44" s="25">
        <v>29</v>
      </c>
      <c r="C44" s="199" t="s">
        <v>261</v>
      </c>
      <c r="D44" s="241">
        <v>40000</v>
      </c>
      <c r="E44" s="69"/>
      <c r="F44" s="286"/>
      <c r="G44" s="69"/>
      <c r="H44" s="60">
        <f t="shared" si="0"/>
        <v>40000</v>
      </c>
    </row>
    <row r="45" spans="1:8" x14ac:dyDescent="0.25">
      <c r="A45" s="127"/>
      <c r="B45" s="25">
        <v>30</v>
      </c>
      <c r="C45" s="199" t="s">
        <v>262</v>
      </c>
      <c r="D45" s="241">
        <v>300000</v>
      </c>
      <c r="E45" s="69"/>
      <c r="F45" s="286"/>
      <c r="G45" s="69"/>
      <c r="H45" s="60">
        <f t="shared" si="0"/>
        <v>300000</v>
      </c>
    </row>
    <row r="46" spans="1:8" x14ac:dyDescent="0.25">
      <c r="A46" s="127"/>
      <c r="B46" s="25">
        <v>31</v>
      </c>
      <c r="C46" s="199" t="s">
        <v>263</v>
      </c>
      <c r="D46" s="241">
        <v>56000</v>
      </c>
      <c r="E46" s="69"/>
      <c r="F46" s="286"/>
      <c r="G46" s="69"/>
      <c r="H46" s="60">
        <f t="shared" si="0"/>
        <v>56000</v>
      </c>
    </row>
    <row r="47" spans="1:8" x14ac:dyDescent="0.25">
      <c r="A47" s="127"/>
      <c r="B47" s="25">
        <v>32</v>
      </c>
      <c r="C47" s="199" t="s">
        <v>264</v>
      </c>
      <c r="D47" s="241">
        <v>40000</v>
      </c>
      <c r="E47" s="69"/>
      <c r="F47" s="286"/>
      <c r="G47" s="69"/>
      <c r="H47" s="60">
        <f t="shared" si="0"/>
        <v>40000</v>
      </c>
    </row>
    <row r="48" spans="1:8" x14ac:dyDescent="0.25">
      <c r="A48" s="127"/>
      <c r="B48" s="25">
        <v>33</v>
      </c>
      <c r="C48" s="199" t="s">
        <v>265</v>
      </c>
      <c r="D48" s="241">
        <v>20000</v>
      </c>
      <c r="E48" s="69"/>
      <c r="F48" s="286"/>
      <c r="G48" s="69"/>
      <c r="H48" s="60">
        <f t="shared" si="0"/>
        <v>20000</v>
      </c>
    </row>
    <row r="49" spans="1:8" x14ac:dyDescent="0.25">
      <c r="A49" s="127"/>
      <c r="B49" s="25">
        <v>34</v>
      </c>
      <c r="C49" s="199" t="s">
        <v>266</v>
      </c>
      <c r="D49" s="241">
        <v>150000</v>
      </c>
      <c r="E49" s="69"/>
      <c r="F49" s="286"/>
      <c r="G49" s="69"/>
      <c r="H49" s="60">
        <f t="shared" si="0"/>
        <v>150000</v>
      </c>
    </row>
    <row r="50" spans="1:8" x14ac:dyDescent="0.25">
      <c r="A50" s="127"/>
      <c r="B50" s="25">
        <v>35</v>
      </c>
      <c r="C50" s="199" t="s">
        <v>267</v>
      </c>
      <c r="D50" s="241">
        <v>50000</v>
      </c>
      <c r="E50" s="69"/>
      <c r="F50" s="286"/>
      <c r="G50" s="69"/>
      <c r="H50" s="60">
        <f t="shared" si="0"/>
        <v>50000</v>
      </c>
    </row>
    <row r="51" spans="1:8" x14ac:dyDescent="0.25">
      <c r="A51" s="127"/>
      <c r="B51" s="25">
        <v>36</v>
      </c>
      <c r="C51" s="199" t="s">
        <v>268</v>
      </c>
      <c r="D51" s="241">
        <v>20000</v>
      </c>
      <c r="E51" s="69"/>
      <c r="F51" s="286"/>
      <c r="G51" s="69"/>
      <c r="H51" s="60">
        <f t="shared" si="0"/>
        <v>20000</v>
      </c>
    </row>
    <row r="52" spans="1:8" ht="15.75" thickBot="1" x14ac:dyDescent="0.3">
      <c r="A52" s="127"/>
      <c r="B52" s="25">
        <v>37</v>
      </c>
      <c r="C52" s="199" t="s">
        <v>269</v>
      </c>
      <c r="D52" s="241">
        <v>20000</v>
      </c>
      <c r="E52" s="69"/>
      <c r="F52" s="286"/>
      <c r="G52" s="69"/>
      <c r="H52" s="60">
        <f t="shared" si="0"/>
        <v>20000</v>
      </c>
    </row>
    <row r="53" spans="1:8" ht="15.75" thickBot="1" x14ac:dyDescent="0.3">
      <c r="A53" s="127"/>
      <c r="B53" s="28" t="s">
        <v>318</v>
      </c>
      <c r="C53" s="196" t="s">
        <v>311</v>
      </c>
      <c r="D53" s="100">
        <f>SUM(D54:D57)</f>
        <v>200000</v>
      </c>
      <c r="E53" s="86"/>
      <c r="F53" s="188"/>
      <c r="G53" s="86"/>
      <c r="H53" s="86">
        <f t="shared" ref="H53:H59" si="1">+D53</f>
        <v>200000</v>
      </c>
    </row>
    <row r="54" spans="1:8" x14ac:dyDescent="0.25">
      <c r="A54" s="127"/>
      <c r="B54" s="24">
        <v>1</v>
      </c>
      <c r="C54" s="199" t="s">
        <v>328</v>
      </c>
      <c r="D54" s="343">
        <v>150000</v>
      </c>
      <c r="E54" s="59"/>
      <c r="F54" s="287"/>
      <c r="G54" s="59"/>
      <c r="H54" s="58">
        <f t="shared" si="1"/>
        <v>150000</v>
      </c>
    </row>
    <row r="55" spans="1:8" x14ac:dyDescent="0.25">
      <c r="A55" s="127"/>
      <c r="B55" s="24">
        <v>2</v>
      </c>
      <c r="C55" s="199" t="s">
        <v>335</v>
      </c>
      <c r="D55" s="343">
        <v>20000</v>
      </c>
      <c r="E55" s="59"/>
      <c r="F55" s="287"/>
      <c r="G55" s="59"/>
      <c r="H55" s="58">
        <f t="shared" si="1"/>
        <v>20000</v>
      </c>
    </row>
    <row r="56" spans="1:8" x14ac:dyDescent="0.25">
      <c r="A56" s="127"/>
      <c r="B56" s="24">
        <v>3</v>
      </c>
      <c r="C56" s="199" t="s">
        <v>329</v>
      </c>
      <c r="D56" s="343">
        <v>20000</v>
      </c>
      <c r="E56" s="59"/>
      <c r="F56" s="287"/>
      <c r="G56" s="59"/>
      <c r="H56" s="58">
        <f t="shared" si="1"/>
        <v>20000</v>
      </c>
    </row>
    <row r="57" spans="1:8" ht="15.75" thickBot="1" x14ac:dyDescent="0.3">
      <c r="A57" s="127"/>
      <c r="B57" s="24">
        <v>4</v>
      </c>
      <c r="C57" s="199" t="s">
        <v>330</v>
      </c>
      <c r="D57" s="343">
        <v>10000</v>
      </c>
      <c r="E57" s="59"/>
      <c r="F57" s="287"/>
      <c r="G57" s="59"/>
      <c r="H57" s="58">
        <f t="shared" si="1"/>
        <v>10000</v>
      </c>
    </row>
    <row r="58" spans="1:8" ht="15.75" thickBot="1" x14ac:dyDescent="0.3">
      <c r="A58" s="127"/>
      <c r="B58" s="28" t="s">
        <v>319</v>
      </c>
      <c r="C58" s="196" t="s">
        <v>32</v>
      </c>
      <c r="D58" s="100">
        <f>+D59</f>
        <v>1000000</v>
      </c>
      <c r="E58" s="86"/>
      <c r="F58" s="188"/>
      <c r="G58" s="86"/>
      <c r="H58" s="86">
        <f t="shared" si="1"/>
        <v>1000000</v>
      </c>
    </row>
    <row r="59" spans="1:8" ht="15.75" thickBot="1" x14ac:dyDescent="0.3">
      <c r="A59" s="127"/>
      <c r="B59" s="24">
        <v>1</v>
      </c>
      <c r="C59" s="200" t="s">
        <v>271</v>
      </c>
      <c r="D59" s="342">
        <v>1000000</v>
      </c>
      <c r="E59" s="59"/>
      <c r="F59" s="287"/>
      <c r="G59" s="59"/>
      <c r="H59" s="58">
        <f t="shared" si="1"/>
        <v>1000000</v>
      </c>
    </row>
    <row r="60" spans="1:8" ht="15.75" thickBot="1" x14ac:dyDescent="0.3">
      <c r="A60" s="127"/>
      <c r="B60" s="28" t="s">
        <v>320</v>
      </c>
      <c r="C60" s="196" t="s">
        <v>312</v>
      </c>
      <c r="D60" s="100">
        <f>SUM(D61:D72)</f>
        <v>6302000</v>
      </c>
      <c r="E60" s="86"/>
      <c r="F60" s="188"/>
      <c r="G60" s="86">
        <f>+G70+G71</f>
        <v>4338000</v>
      </c>
      <c r="H60" s="86">
        <f>+D60+G60</f>
        <v>10640000</v>
      </c>
    </row>
    <row r="61" spans="1:8" x14ac:dyDescent="0.25">
      <c r="A61" s="127"/>
      <c r="B61" s="24">
        <v>1</v>
      </c>
      <c r="C61" s="31" t="s">
        <v>67</v>
      </c>
      <c r="D61" s="243">
        <v>120000</v>
      </c>
      <c r="E61" s="59"/>
      <c r="F61" s="287"/>
      <c r="G61" s="59"/>
      <c r="H61" s="58">
        <f>+D61</f>
        <v>120000</v>
      </c>
    </row>
    <row r="62" spans="1:8" ht="26.25" x14ac:dyDescent="0.25">
      <c r="A62" s="127"/>
      <c r="B62" s="24">
        <v>2</v>
      </c>
      <c r="C62" s="201" t="s">
        <v>272</v>
      </c>
      <c r="D62" s="244">
        <v>800000</v>
      </c>
      <c r="E62" s="59"/>
      <c r="F62" s="287"/>
      <c r="G62" s="59"/>
      <c r="H62" s="58">
        <f>+D62</f>
        <v>800000</v>
      </c>
    </row>
    <row r="63" spans="1:8" x14ac:dyDescent="0.25">
      <c r="A63" s="127"/>
      <c r="B63" s="24">
        <v>3</v>
      </c>
      <c r="C63" s="31" t="s">
        <v>273</v>
      </c>
      <c r="D63" s="243">
        <v>800000</v>
      </c>
      <c r="E63" s="59"/>
      <c r="F63" s="287"/>
      <c r="G63" s="59"/>
      <c r="H63" s="58">
        <f t="shared" ref="H63:H72" si="2">+D63</f>
        <v>800000</v>
      </c>
    </row>
    <row r="64" spans="1:8" x14ac:dyDescent="0.25">
      <c r="A64" s="127"/>
      <c r="B64" s="24">
        <v>4</v>
      </c>
      <c r="C64" s="31" t="s">
        <v>274</v>
      </c>
      <c r="D64" s="243">
        <v>50000</v>
      </c>
      <c r="E64" s="59"/>
      <c r="F64" s="287"/>
      <c r="G64" s="59"/>
      <c r="H64" s="58">
        <f t="shared" si="2"/>
        <v>50000</v>
      </c>
    </row>
    <row r="65" spans="1:8" x14ac:dyDescent="0.25">
      <c r="A65" s="127"/>
      <c r="B65" s="24">
        <v>5</v>
      </c>
      <c r="C65" s="31" t="s">
        <v>275</v>
      </c>
      <c r="D65" s="243">
        <v>300000</v>
      </c>
      <c r="E65" s="59"/>
      <c r="F65" s="287"/>
      <c r="G65" s="59"/>
      <c r="H65" s="58">
        <f t="shared" si="2"/>
        <v>300000</v>
      </c>
    </row>
    <row r="66" spans="1:8" x14ac:dyDescent="0.25">
      <c r="A66" s="127"/>
      <c r="B66" s="24">
        <v>6</v>
      </c>
      <c r="C66" s="31" t="s">
        <v>276</v>
      </c>
      <c r="D66" s="243">
        <v>100000</v>
      </c>
      <c r="E66" s="59"/>
      <c r="F66" s="287"/>
      <c r="G66" s="59"/>
      <c r="H66" s="58">
        <f t="shared" si="2"/>
        <v>100000</v>
      </c>
    </row>
    <row r="67" spans="1:8" x14ac:dyDescent="0.25">
      <c r="A67" s="127"/>
      <c r="B67" s="24">
        <v>7</v>
      </c>
      <c r="C67" s="31" t="s">
        <v>277</v>
      </c>
      <c r="D67" s="243">
        <v>20000</v>
      </c>
      <c r="E67" s="59"/>
      <c r="F67" s="287"/>
      <c r="G67" s="59"/>
      <c r="H67" s="58">
        <f t="shared" si="2"/>
        <v>20000</v>
      </c>
    </row>
    <row r="68" spans="1:8" x14ac:dyDescent="0.25">
      <c r="A68" s="127"/>
      <c r="B68" s="24">
        <v>8</v>
      </c>
      <c r="C68" s="31" t="s">
        <v>278</v>
      </c>
      <c r="D68" s="243">
        <v>100000</v>
      </c>
      <c r="E68" s="59"/>
      <c r="F68" s="287"/>
      <c r="G68" s="59"/>
      <c r="H68" s="58">
        <f t="shared" si="2"/>
        <v>100000</v>
      </c>
    </row>
    <row r="69" spans="1:8" x14ac:dyDescent="0.25">
      <c r="A69" s="127"/>
      <c r="B69" s="24">
        <v>9</v>
      </c>
      <c r="C69" s="31" t="s">
        <v>279</v>
      </c>
      <c r="D69" s="243">
        <v>150000</v>
      </c>
      <c r="E69" s="59"/>
      <c r="F69" s="287"/>
      <c r="G69" s="59"/>
      <c r="H69" s="58">
        <f t="shared" si="2"/>
        <v>150000</v>
      </c>
    </row>
    <row r="70" spans="1:8" x14ac:dyDescent="0.25">
      <c r="A70" s="127"/>
      <c r="B70" s="24">
        <v>10</v>
      </c>
      <c r="C70" s="31" t="s">
        <v>280</v>
      </c>
      <c r="D70" s="243">
        <v>3000000</v>
      </c>
      <c r="E70" s="59"/>
      <c r="F70" s="287"/>
      <c r="G70" s="59">
        <v>2000000</v>
      </c>
      <c r="H70" s="58">
        <f>+D70+G70</f>
        <v>5000000</v>
      </c>
    </row>
    <row r="71" spans="1:8" x14ac:dyDescent="0.25">
      <c r="A71" s="127"/>
      <c r="B71" s="24">
        <v>11</v>
      </c>
      <c r="C71" s="31" t="s">
        <v>281</v>
      </c>
      <c r="D71" s="243">
        <v>662000</v>
      </c>
      <c r="E71" s="61"/>
      <c r="F71" s="284"/>
      <c r="G71" s="61">
        <v>2338000</v>
      </c>
      <c r="H71" s="58">
        <f>+D71+G71</f>
        <v>3000000</v>
      </c>
    </row>
    <row r="72" spans="1:8" ht="15.75" thickBot="1" x14ac:dyDescent="0.3">
      <c r="A72" s="127"/>
      <c r="B72" s="24">
        <v>12</v>
      </c>
      <c r="C72" s="31" t="s">
        <v>282</v>
      </c>
      <c r="D72" s="243">
        <v>200000</v>
      </c>
      <c r="E72" s="64"/>
      <c r="F72" s="288"/>
      <c r="G72" s="64"/>
      <c r="H72" s="58">
        <f t="shared" si="2"/>
        <v>200000</v>
      </c>
    </row>
    <row r="73" spans="1:8" ht="15.75" thickBot="1" x14ac:dyDescent="0.3">
      <c r="A73" s="127"/>
      <c r="B73" s="28" t="s">
        <v>321</v>
      </c>
      <c r="C73" s="196" t="s">
        <v>313</v>
      </c>
      <c r="D73" s="100">
        <f>+D74+D75+D76</f>
        <v>255000</v>
      </c>
      <c r="E73" s="86"/>
      <c r="F73" s="188"/>
      <c r="G73" s="86"/>
      <c r="H73" s="86">
        <f t="shared" ref="H73:H89" si="3">+D73</f>
        <v>255000</v>
      </c>
    </row>
    <row r="74" spans="1:8" x14ac:dyDescent="0.25">
      <c r="A74" s="127"/>
      <c r="B74" s="27">
        <v>1</v>
      </c>
      <c r="C74" s="318" t="s">
        <v>283</v>
      </c>
      <c r="D74" s="245">
        <v>35000</v>
      </c>
      <c r="E74" s="59"/>
      <c r="F74" s="287"/>
      <c r="G74" s="59"/>
      <c r="H74" s="58">
        <f t="shared" si="3"/>
        <v>35000</v>
      </c>
    </row>
    <row r="75" spans="1:8" x14ac:dyDescent="0.25">
      <c r="A75" s="127"/>
      <c r="B75" s="25">
        <v>2</v>
      </c>
      <c r="C75" s="317" t="s">
        <v>284</v>
      </c>
      <c r="D75" s="246">
        <v>150000</v>
      </c>
      <c r="E75" s="54"/>
      <c r="F75" s="187"/>
      <c r="G75" s="54"/>
      <c r="H75" s="65">
        <f t="shared" si="3"/>
        <v>150000</v>
      </c>
    </row>
    <row r="76" spans="1:8" ht="15.75" thickBot="1" x14ac:dyDescent="0.3">
      <c r="A76" s="127"/>
      <c r="B76" s="319">
        <v>3</v>
      </c>
      <c r="C76" s="317" t="s">
        <v>285</v>
      </c>
      <c r="D76" s="246">
        <v>70000</v>
      </c>
      <c r="E76" s="54"/>
      <c r="F76" s="187"/>
      <c r="G76" s="54"/>
      <c r="H76" s="65">
        <f t="shared" si="3"/>
        <v>70000</v>
      </c>
    </row>
    <row r="77" spans="1:8" ht="15.75" thickBot="1" x14ac:dyDescent="0.3">
      <c r="A77" s="127"/>
      <c r="B77" s="28" t="s">
        <v>322</v>
      </c>
      <c r="C77" s="196" t="s">
        <v>314</v>
      </c>
      <c r="D77" s="100">
        <f>+D78</f>
        <v>2500000</v>
      </c>
      <c r="E77" s="86"/>
      <c r="F77" s="188"/>
      <c r="G77" s="86"/>
      <c r="H77" s="86">
        <f t="shared" si="3"/>
        <v>2500000</v>
      </c>
    </row>
    <row r="78" spans="1:8" ht="15.75" thickBot="1" x14ac:dyDescent="0.3">
      <c r="A78" s="127"/>
      <c r="B78" s="24">
        <v>1</v>
      </c>
      <c r="C78" s="31" t="s">
        <v>286</v>
      </c>
      <c r="D78" s="247">
        <v>2500000</v>
      </c>
      <c r="E78" s="59"/>
      <c r="F78" s="287"/>
      <c r="G78" s="59"/>
      <c r="H78" s="58">
        <f t="shared" si="3"/>
        <v>2500000</v>
      </c>
    </row>
    <row r="79" spans="1:8" ht="15.75" thickBot="1" x14ac:dyDescent="0.3">
      <c r="A79" s="127"/>
      <c r="B79" s="28" t="s">
        <v>323</v>
      </c>
      <c r="C79" s="196" t="s">
        <v>315</v>
      </c>
      <c r="D79" s="100">
        <f>SUM(D80:D83)</f>
        <v>420000</v>
      </c>
      <c r="E79" s="86"/>
      <c r="F79" s="188"/>
      <c r="G79" s="86"/>
      <c r="H79" s="86">
        <f t="shared" si="3"/>
        <v>420000</v>
      </c>
    </row>
    <row r="80" spans="1:8" x14ac:dyDescent="0.25">
      <c r="A80" s="127"/>
      <c r="B80" s="24">
        <v>1</v>
      </c>
      <c r="C80" s="359" t="s">
        <v>287</v>
      </c>
      <c r="D80" s="361">
        <v>320000</v>
      </c>
      <c r="E80" s="59"/>
      <c r="F80" s="287"/>
      <c r="G80" s="59"/>
      <c r="H80" s="58">
        <f t="shared" si="3"/>
        <v>320000</v>
      </c>
    </row>
    <row r="81" spans="1:8" x14ac:dyDescent="0.25">
      <c r="A81" s="127"/>
      <c r="B81" s="25">
        <v>2</v>
      </c>
      <c r="C81" s="359" t="s">
        <v>288</v>
      </c>
      <c r="D81" s="362">
        <v>50000</v>
      </c>
      <c r="E81" s="61"/>
      <c r="F81" s="284"/>
      <c r="G81" s="61"/>
      <c r="H81" s="60">
        <f t="shared" si="3"/>
        <v>50000</v>
      </c>
    </row>
    <row r="82" spans="1:8" ht="15.75" x14ac:dyDescent="0.25">
      <c r="A82" s="127"/>
      <c r="B82" s="26">
        <v>3</v>
      </c>
      <c r="C82" s="358" t="s">
        <v>343</v>
      </c>
      <c r="D82" s="362">
        <v>30000</v>
      </c>
      <c r="E82" s="64"/>
      <c r="F82" s="288"/>
      <c r="G82" s="64"/>
      <c r="H82" s="63">
        <f t="shared" ref="H82" si="4">+D82</f>
        <v>30000</v>
      </c>
    </row>
    <row r="83" spans="1:8" ht="15.75" thickBot="1" x14ac:dyDescent="0.3">
      <c r="A83" s="127"/>
      <c r="B83" s="26">
        <v>4</v>
      </c>
      <c r="C83" s="360" t="s">
        <v>289</v>
      </c>
      <c r="D83" s="363">
        <v>20000</v>
      </c>
      <c r="E83" s="64"/>
      <c r="F83" s="288"/>
      <c r="G83" s="64"/>
      <c r="H83" s="63">
        <f t="shared" si="3"/>
        <v>20000</v>
      </c>
    </row>
    <row r="84" spans="1:8" ht="15.75" thickBot="1" x14ac:dyDescent="0.3">
      <c r="A84" s="127"/>
      <c r="B84" s="28" t="s">
        <v>324</v>
      </c>
      <c r="C84" s="196" t="s">
        <v>290</v>
      </c>
      <c r="D84" s="100">
        <f>+D85+D86</f>
        <v>100000</v>
      </c>
      <c r="E84" s="86"/>
      <c r="F84" s="188"/>
      <c r="G84" s="86"/>
      <c r="H84" s="86">
        <f t="shared" si="3"/>
        <v>100000</v>
      </c>
    </row>
    <row r="85" spans="1:8" x14ac:dyDescent="0.25">
      <c r="A85" s="127"/>
      <c r="B85" s="24">
        <v>1</v>
      </c>
      <c r="C85" s="202" t="s">
        <v>291</v>
      </c>
      <c r="D85" s="249">
        <v>50000</v>
      </c>
      <c r="E85" s="59"/>
      <c r="F85" s="287"/>
      <c r="G85" s="59"/>
      <c r="H85" s="66">
        <f t="shared" si="3"/>
        <v>50000</v>
      </c>
    </row>
    <row r="86" spans="1:8" ht="15.75" thickBot="1" x14ac:dyDescent="0.3">
      <c r="A86" s="127"/>
      <c r="B86" s="25">
        <v>2</v>
      </c>
      <c r="C86" s="203" t="s">
        <v>292</v>
      </c>
      <c r="D86" s="250">
        <v>50000</v>
      </c>
      <c r="E86" s="61"/>
      <c r="F86" s="284"/>
      <c r="G86" s="61"/>
      <c r="H86" s="72">
        <f t="shared" si="3"/>
        <v>50000</v>
      </c>
    </row>
    <row r="87" spans="1:8" ht="15.75" thickBot="1" x14ac:dyDescent="0.3">
      <c r="A87" s="127"/>
      <c r="B87" s="28" t="s">
        <v>325</v>
      </c>
      <c r="C87" s="196" t="s">
        <v>316</v>
      </c>
      <c r="D87" s="100">
        <f>SUM(D88:D103)</f>
        <v>234736</v>
      </c>
      <c r="E87" s="86"/>
      <c r="F87" s="188"/>
      <c r="G87" s="86"/>
      <c r="H87" s="86">
        <f t="shared" si="3"/>
        <v>234736</v>
      </c>
    </row>
    <row r="88" spans="1:8" x14ac:dyDescent="0.25">
      <c r="A88" s="127"/>
      <c r="B88" s="25">
        <v>1</v>
      </c>
      <c r="C88" s="204" t="s">
        <v>293</v>
      </c>
      <c r="D88" s="251">
        <v>13500</v>
      </c>
      <c r="E88" s="61"/>
      <c r="F88" s="284"/>
      <c r="G88" s="61"/>
      <c r="H88" s="72">
        <f t="shared" si="3"/>
        <v>13500</v>
      </c>
    </row>
    <row r="89" spans="1:8" x14ac:dyDescent="0.25">
      <c r="A89" s="127"/>
      <c r="B89" s="25">
        <v>2</v>
      </c>
      <c r="C89" s="197" t="s">
        <v>294</v>
      </c>
      <c r="D89" s="252">
        <v>3000</v>
      </c>
      <c r="E89" s="61"/>
      <c r="F89" s="284"/>
      <c r="G89" s="61"/>
      <c r="H89" s="72">
        <f t="shared" si="3"/>
        <v>3000</v>
      </c>
    </row>
    <row r="90" spans="1:8" x14ac:dyDescent="0.25">
      <c r="A90" s="127"/>
      <c r="B90" s="25">
        <v>3</v>
      </c>
      <c r="C90" s="197" t="s">
        <v>295</v>
      </c>
      <c r="D90" s="252">
        <v>5600</v>
      </c>
      <c r="E90" s="61"/>
      <c r="F90" s="284"/>
      <c r="G90" s="61"/>
      <c r="H90" s="72">
        <f t="shared" ref="H90:H103" si="5">+D90</f>
        <v>5600</v>
      </c>
    </row>
    <row r="91" spans="1:8" x14ac:dyDescent="0.25">
      <c r="A91" s="127"/>
      <c r="B91" s="25">
        <v>4</v>
      </c>
      <c r="C91" s="197" t="s">
        <v>296</v>
      </c>
      <c r="D91" s="252">
        <v>18000</v>
      </c>
      <c r="E91" s="61"/>
      <c r="F91" s="284"/>
      <c r="G91" s="61"/>
      <c r="H91" s="72">
        <f t="shared" si="5"/>
        <v>18000</v>
      </c>
    </row>
    <row r="92" spans="1:8" x14ac:dyDescent="0.25">
      <c r="A92" s="127"/>
      <c r="B92" s="25">
        <v>5</v>
      </c>
      <c r="C92" s="197" t="s">
        <v>297</v>
      </c>
      <c r="D92" s="252">
        <v>10000</v>
      </c>
      <c r="E92" s="61"/>
      <c r="F92" s="284"/>
      <c r="G92" s="61"/>
      <c r="H92" s="72">
        <f t="shared" si="5"/>
        <v>10000</v>
      </c>
    </row>
    <row r="93" spans="1:8" x14ac:dyDescent="0.25">
      <c r="A93" s="127"/>
      <c r="B93" s="25">
        <v>6</v>
      </c>
      <c r="C93" s="197" t="s">
        <v>298</v>
      </c>
      <c r="D93" s="252">
        <v>8000</v>
      </c>
      <c r="E93" s="61"/>
      <c r="F93" s="284"/>
      <c r="G93" s="61"/>
      <c r="H93" s="72">
        <f t="shared" si="5"/>
        <v>8000</v>
      </c>
    </row>
    <row r="94" spans="1:8" x14ac:dyDescent="0.25">
      <c r="A94" s="127"/>
      <c r="B94" s="25">
        <v>7</v>
      </c>
      <c r="C94" s="197" t="s">
        <v>299</v>
      </c>
      <c r="D94" s="252">
        <v>3000</v>
      </c>
      <c r="E94" s="61"/>
      <c r="F94" s="284"/>
      <c r="G94" s="61"/>
      <c r="H94" s="72">
        <f t="shared" si="5"/>
        <v>3000</v>
      </c>
    </row>
    <row r="95" spans="1:8" x14ac:dyDescent="0.25">
      <c r="A95" s="127"/>
      <c r="B95" s="25">
        <v>8</v>
      </c>
      <c r="C95" s="197" t="s">
        <v>300</v>
      </c>
      <c r="D95" s="252">
        <v>2000</v>
      </c>
      <c r="E95" s="61"/>
      <c r="F95" s="284"/>
      <c r="G95" s="61"/>
      <c r="H95" s="72">
        <f t="shared" si="5"/>
        <v>2000</v>
      </c>
    </row>
    <row r="96" spans="1:8" x14ac:dyDescent="0.25">
      <c r="A96" s="127"/>
      <c r="B96" s="25">
        <v>9</v>
      </c>
      <c r="C96" s="197" t="s">
        <v>301</v>
      </c>
      <c r="D96" s="252">
        <v>2500</v>
      </c>
      <c r="E96" s="61"/>
      <c r="F96" s="284"/>
      <c r="G96" s="61"/>
      <c r="H96" s="72">
        <f t="shared" si="5"/>
        <v>2500</v>
      </c>
    </row>
    <row r="97" spans="1:8" x14ac:dyDescent="0.25">
      <c r="A97" s="127"/>
      <c r="B97" s="25">
        <v>10</v>
      </c>
      <c r="C97" s="205" t="s">
        <v>302</v>
      </c>
      <c r="D97" s="253">
        <v>100000</v>
      </c>
      <c r="E97" s="61"/>
      <c r="F97" s="284"/>
      <c r="G97" s="61"/>
      <c r="H97" s="72">
        <f t="shared" si="5"/>
        <v>100000</v>
      </c>
    </row>
    <row r="98" spans="1:8" x14ac:dyDescent="0.25">
      <c r="A98" s="127"/>
      <c r="B98" s="25">
        <v>11</v>
      </c>
      <c r="C98" s="206" t="s">
        <v>303</v>
      </c>
      <c r="D98" s="252">
        <v>20000</v>
      </c>
      <c r="E98" s="61"/>
      <c r="F98" s="284"/>
      <c r="G98" s="61"/>
      <c r="H98" s="72">
        <f t="shared" si="5"/>
        <v>20000</v>
      </c>
    </row>
    <row r="99" spans="1:8" x14ac:dyDescent="0.25">
      <c r="A99" s="127"/>
      <c r="B99" s="25">
        <v>12</v>
      </c>
      <c r="C99" s="206" t="s">
        <v>304</v>
      </c>
      <c r="D99" s="252">
        <v>21636</v>
      </c>
      <c r="E99" s="61"/>
      <c r="F99" s="284"/>
      <c r="G99" s="61"/>
      <c r="H99" s="72">
        <f t="shared" si="5"/>
        <v>21636</v>
      </c>
    </row>
    <row r="100" spans="1:8" x14ac:dyDescent="0.25">
      <c r="A100" s="127"/>
      <c r="B100" s="25">
        <v>13</v>
      </c>
      <c r="C100" s="206" t="s">
        <v>305</v>
      </c>
      <c r="D100" s="252">
        <v>2500</v>
      </c>
      <c r="E100" s="61"/>
      <c r="F100" s="284"/>
      <c r="G100" s="61"/>
      <c r="H100" s="72">
        <f t="shared" si="5"/>
        <v>2500</v>
      </c>
    </row>
    <row r="101" spans="1:8" x14ac:dyDescent="0.25">
      <c r="A101" s="127"/>
      <c r="B101" s="25">
        <v>14</v>
      </c>
      <c r="C101" s="207" t="s">
        <v>306</v>
      </c>
      <c r="D101" s="254">
        <v>5000</v>
      </c>
      <c r="E101" s="61"/>
      <c r="F101" s="284"/>
      <c r="G101" s="61"/>
      <c r="H101" s="72">
        <f t="shared" si="5"/>
        <v>5000</v>
      </c>
    </row>
    <row r="102" spans="1:8" x14ac:dyDescent="0.25">
      <c r="A102" s="127"/>
      <c r="B102" s="25">
        <v>15</v>
      </c>
      <c r="C102" s="207" t="s">
        <v>307</v>
      </c>
      <c r="D102" s="255">
        <v>10000</v>
      </c>
      <c r="E102" s="61"/>
      <c r="F102" s="284"/>
      <c r="G102" s="61"/>
      <c r="H102" s="72">
        <f t="shared" si="5"/>
        <v>10000</v>
      </c>
    </row>
    <row r="103" spans="1:8" ht="15.75" thickBot="1" x14ac:dyDescent="0.3">
      <c r="A103" s="127"/>
      <c r="B103" s="25">
        <v>16</v>
      </c>
      <c r="C103" s="208" t="s">
        <v>308</v>
      </c>
      <c r="D103" s="254">
        <v>10000</v>
      </c>
      <c r="E103" s="61"/>
      <c r="F103" s="284"/>
      <c r="G103" s="61"/>
      <c r="H103" s="72">
        <f t="shared" si="5"/>
        <v>10000</v>
      </c>
    </row>
    <row r="104" spans="1:8" ht="15.75" thickBot="1" x14ac:dyDescent="0.3">
      <c r="A104" s="127"/>
      <c r="B104" s="194" t="s">
        <v>21</v>
      </c>
      <c r="C104" s="194" t="s">
        <v>22</v>
      </c>
      <c r="D104" s="74">
        <f>SUM(D105:D110)</f>
        <v>1450000</v>
      </c>
      <c r="E104" s="73"/>
      <c r="F104" s="189"/>
      <c r="G104" s="73"/>
      <c r="H104" s="73">
        <f>+D104</f>
        <v>1450000</v>
      </c>
    </row>
    <row r="105" spans="1:8" x14ac:dyDescent="0.25">
      <c r="A105" s="127"/>
      <c r="B105" s="24">
        <v>1</v>
      </c>
      <c r="C105" s="204" t="s">
        <v>90</v>
      </c>
      <c r="D105" s="256">
        <v>600000</v>
      </c>
      <c r="E105" s="59"/>
      <c r="F105" s="287"/>
      <c r="G105" s="59"/>
      <c r="H105" s="66">
        <f>+D105</f>
        <v>600000</v>
      </c>
    </row>
    <row r="106" spans="1:8" x14ac:dyDescent="0.25">
      <c r="A106" s="127"/>
      <c r="B106" s="25">
        <v>2</v>
      </c>
      <c r="C106" s="197" t="s">
        <v>89</v>
      </c>
      <c r="D106" s="241">
        <v>390000</v>
      </c>
      <c r="E106" s="61"/>
      <c r="F106" s="284"/>
      <c r="G106" s="61"/>
      <c r="H106" s="72">
        <f>+D106</f>
        <v>390000</v>
      </c>
    </row>
    <row r="107" spans="1:8" x14ac:dyDescent="0.25">
      <c r="A107" s="127"/>
      <c r="B107" s="25">
        <v>3</v>
      </c>
      <c r="C107" s="197" t="s">
        <v>88</v>
      </c>
      <c r="D107" s="241">
        <v>180000</v>
      </c>
      <c r="E107" s="61"/>
      <c r="F107" s="284"/>
      <c r="G107" s="61"/>
      <c r="H107" s="72">
        <f t="shared" ref="H107:H110" si="6">+D107</f>
        <v>180000</v>
      </c>
    </row>
    <row r="108" spans="1:8" x14ac:dyDescent="0.25">
      <c r="A108" s="127"/>
      <c r="B108" s="25">
        <v>4</v>
      </c>
      <c r="C108" s="197" t="s">
        <v>87</v>
      </c>
      <c r="D108" s="241">
        <v>120000</v>
      </c>
      <c r="E108" s="61"/>
      <c r="F108" s="284"/>
      <c r="G108" s="61"/>
      <c r="H108" s="72">
        <f t="shared" si="6"/>
        <v>120000</v>
      </c>
    </row>
    <row r="109" spans="1:8" x14ac:dyDescent="0.25">
      <c r="A109" s="127"/>
      <c r="B109" s="25">
        <v>5</v>
      </c>
      <c r="C109" s="197" t="s">
        <v>23</v>
      </c>
      <c r="D109" s="241">
        <v>90000</v>
      </c>
      <c r="E109" s="61"/>
      <c r="F109" s="284"/>
      <c r="G109" s="61"/>
      <c r="H109" s="72">
        <f t="shared" si="6"/>
        <v>90000</v>
      </c>
    </row>
    <row r="110" spans="1:8" ht="15.75" thickBot="1" x14ac:dyDescent="0.3">
      <c r="A110" s="127"/>
      <c r="B110" s="26">
        <v>6</v>
      </c>
      <c r="C110" s="205" t="s">
        <v>86</v>
      </c>
      <c r="D110" s="257">
        <v>70000</v>
      </c>
      <c r="E110" s="64"/>
      <c r="F110" s="288"/>
      <c r="G110" s="64"/>
      <c r="H110" s="72">
        <f t="shared" si="6"/>
        <v>70000</v>
      </c>
    </row>
    <row r="111" spans="1:8" ht="15.75" thickBot="1" x14ac:dyDescent="0.3">
      <c r="A111" s="127"/>
      <c r="B111" s="194" t="s">
        <v>24</v>
      </c>
      <c r="C111" s="194" t="s">
        <v>25</v>
      </c>
      <c r="D111" s="309">
        <f>+D112+D122+D155+D174+D182+D185+D194+D198</f>
        <v>13226762</v>
      </c>
      <c r="E111" s="310"/>
      <c r="F111" s="311"/>
      <c r="G111" s="310">
        <f>+G112+G122+G155+G174+G182+G185+G194+G198</f>
        <v>18748238</v>
      </c>
      <c r="H111" s="310">
        <f>SUM(D111:G111)</f>
        <v>31975000</v>
      </c>
    </row>
    <row r="112" spans="1:8" ht="15.75" thickBot="1" x14ac:dyDescent="0.3">
      <c r="A112" s="127"/>
      <c r="B112" s="28" t="s">
        <v>26</v>
      </c>
      <c r="C112" s="140" t="s">
        <v>27</v>
      </c>
      <c r="D112" s="258">
        <f>SUM(D113:D121)</f>
        <v>900000</v>
      </c>
      <c r="E112" s="77"/>
      <c r="F112" s="289"/>
      <c r="G112" s="75">
        <f>SUM(G113:G121)</f>
        <v>1455000</v>
      </c>
      <c r="H112" s="75">
        <f>SUM(H113:H121)</f>
        <v>2355000</v>
      </c>
    </row>
    <row r="113" spans="1:9" x14ac:dyDescent="0.25">
      <c r="A113" s="127"/>
      <c r="B113" s="29">
        <v>1</v>
      </c>
      <c r="C113" s="209" t="s">
        <v>192</v>
      </c>
      <c r="D113" s="259"/>
      <c r="E113" s="78"/>
      <c r="F113" s="92"/>
      <c r="G113" s="80">
        <f>+H113-D113</f>
        <v>300000</v>
      </c>
      <c r="H113" s="81">
        <v>300000</v>
      </c>
    </row>
    <row r="114" spans="1:9" x14ac:dyDescent="0.25">
      <c r="A114" s="127"/>
      <c r="B114" s="29">
        <v>2</v>
      </c>
      <c r="C114" s="199" t="s">
        <v>331</v>
      </c>
      <c r="D114" s="259">
        <v>100000</v>
      </c>
      <c r="E114" s="78"/>
      <c r="F114" s="92"/>
      <c r="G114" s="84">
        <f>+H114-D114</f>
        <v>200000</v>
      </c>
      <c r="H114" s="81">
        <v>300000</v>
      </c>
    </row>
    <row r="115" spans="1:9" x14ac:dyDescent="0.25">
      <c r="A115" s="127"/>
      <c r="B115" s="29">
        <v>3</v>
      </c>
      <c r="C115" s="31" t="s">
        <v>193</v>
      </c>
      <c r="D115" s="259"/>
      <c r="E115" s="78"/>
      <c r="F115" s="92"/>
      <c r="G115" s="84">
        <f t="shared" ref="G115:G121" si="7">+H115-D115</f>
        <v>50000</v>
      </c>
      <c r="H115" s="81">
        <v>50000</v>
      </c>
    </row>
    <row r="116" spans="1:9" x14ac:dyDescent="0.25">
      <c r="A116" s="127"/>
      <c r="B116" s="29">
        <v>4</v>
      </c>
      <c r="C116" s="199" t="s">
        <v>194</v>
      </c>
      <c r="D116" s="259"/>
      <c r="E116" s="78"/>
      <c r="F116" s="92"/>
      <c r="G116" s="84">
        <f t="shared" si="7"/>
        <v>180000</v>
      </c>
      <c r="H116" s="81">
        <v>180000</v>
      </c>
    </row>
    <row r="117" spans="1:9" x14ac:dyDescent="0.25">
      <c r="A117" s="127"/>
      <c r="B117" s="29">
        <v>5</v>
      </c>
      <c r="C117" s="31" t="s">
        <v>332</v>
      </c>
      <c r="D117" s="259">
        <v>150000</v>
      </c>
      <c r="E117" s="78"/>
      <c r="F117" s="92"/>
      <c r="G117" s="84">
        <f t="shared" si="7"/>
        <v>150000</v>
      </c>
      <c r="H117" s="81">
        <v>300000</v>
      </c>
    </row>
    <row r="118" spans="1:9" x14ac:dyDescent="0.25">
      <c r="A118" s="127"/>
      <c r="B118" s="29">
        <v>6</v>
      </c>
      <c r="C118" s="199" t="s">
        <v>195</v>
      </c>
      <c r="D118" s="259">
        <v>500000</v>
      </c>
      <c r="E118" s="82"/>
      <c r="F118" s="93"/>
      <c r="G118" s="84">
        <f t="shared" si="7"/>
        <v>100000</v>
      </c>
      <c r="H118" s="85">
        <v>600000</v>
      </c>
    </row>
    <row r="119" spans="1:9" x14ac:dyDescent="0.25">
      <c r="A119" s="127"/>
      <c r="B119" s="29">
        <v>7</v>
      </c>
      <c r="C119" s="199" t="s">
        <v>196</v>
      </c>
      <c r="D119" s="259">
        <v>150000</v>
      </c>
      <c r="E119" s="82"/>
      <c r="F119" s="93"/>
      <c r="G119" s="84">
        <f t="shared" si="7"/>
        <v>150000</v>
      </c>
      <c r="H119" s="85">
        <v>300000</v>
      </c>
    </row>
    <row r="120" spans="1:9" x14ac:dyDescent="0.25">
      <c r="A120" s="127"/>
      <c r="B120" s="29">
        <v>8</v>
      </c>
      <c r="C120" s="210" t="s">
        <v>197</v>
      </c>
      <c r="D120" s="259"/>
      <c r="E120" s="82"/>
      <c r="F120" s="93"/>
      <c r="G120" s="84">
        <f t="shared" si="7"/>
        <v>280000</v>
      </c>
      <c r="H120" s="85">
        <v>280000</v>
      </c>
    </row>
    <row r="121" spans="1:9" ht="15.75" thickBot="1" x14ac:dyDescent="0.3">
      <c r="A121" s="127"/>
      <c r="B121" s="29">
        <v>9</v>
      </c>
      <c r="C121" s="200" t="s">
        <v>198</v>
      </c>
      <c r="D121" s="260"/>
      <c r="E121" s="82"/>
      <c r="F121" s="93"/>
      <c r="G121" s="84">
        <f t="shared" si="7"/>
        <v>45000</v>
      </c>
      <c r="H121" s="85">
        <v>45000</v>
      </c>
    </row>
    <row r="122" spans="1:9" ht="15.75" thickBot="1" x14ac:dyDescent="0.3">
      <c r="A122" s="127"/>
      <c r="B122" s="28" t="s">
        <v>28</v>
      </c>
      <c r="C122" s="140" t="s">
        <v>68</v>
      </c>
      <c r="D122" s="258">
        <f>SUM(D123:D154)</f>
        <v>6599644</v>
      </c>
      <c r="E122" s="77"/>
      <c r="F122" s="289"/>
      <c r="G122" s="75">
        <f>SUM(G123:G154)</f>
        <v>9800356</v>
      </c>
      <c r="H122" s="75">
        <f>SUM(H123:H154)</f>
        <v>16400000</v>
      </c>
      <c r="I122" s="10"/>
    </row>
    <row r="123" spans="1:9" x14ac:dyDescent="0.25">
      <c r="A123" s="127"/>
      <c r="B123" s="33">
        <v>1</v>
      </c>
      <c r="C123" s="172" t="s">
        <v>167</v>
      </c>
      <c r="D123" s="259">
        <v>200000</v>
      </c>
      <c r="E123" s="78"/>
      <c r="F123" s="142"/>
      <c r="G123" s="87">
        <v>100000</v>
      </c>
      <c r="H123" s="84">
        <v>300000</v>
      </c>
    </row>
    <row r="124" spans="1:9" x14ac:dyDescent="0.25">
      <c r="A124" s="127"/>
      <c r="B124" s="30">
        <v>2</v>
      </c>
      <c r="C124" s="211" t="s">
        <v>168</v>
      </c>
      <c r="D124" s="259">
        <v>200000</v>
      </c>
      <c r="E124" s="82"/>
      <c r="F124" s="93"/>
      <c r="G124" s="88">
        <v>100000</v>
      </c>
      <c r="H124" s="71">
        <f>+D124+G124</f>
        <v>300000</v>
      </c>
    </row>
    <row r="125" spans="1:9" x14ac:dyDescent="0.25">
      <c r="A125" s="127"/>
      <c r="B125" s="30">
        <v>3</v>
      </c>
      <c r="C125" s="211" t="s">
        <v>169</v>
      </c>
      <c r="D125" s="259">
        <v>300000</v>
      </c>
      <c r="E125" s="82"/>
      <c r="F125" s="93"/>
      <c r="G125" s="88">
        <v>200000</v>
      </c>
      <c r="H125" s="71">
        <f t="shared" ref="H125:H154" si="8">+D125+G125</f>
        <v>500000</v>
      </c>
    </row>
    <row r="126" spans="1:9" x14ac:dyDescent="0.25">
      <c r="A126" s="127"/>
      <c r="B126" s="30">
        <v>4</v>
      </c>
      <c r="C126" s="212" t="s">
        <v>170</v>
      </c>
      <c r="D126" s="259"/>
      <c r="E126" s="82"/>
      <c r="F126" s="93"/>
      <c r="G126" s="88">
        <v>250000</v>
      </c>
      <c r="H126" s="71">
        <f t="shared" si="8"/>
        <v>250000</v>
      </c>
    </row>
    <row r="127" spans="1:9" x14ac:dyDescent="0.25">
      <c r="A127" s="127"/>
      <c r="B127" s="30">
        <v>5</v>
      </c>
      <c r="C127" s="213" t="s">
        <v>171</v>
      </c>
      <c r="D127" s="247">
        <v>400000</v>
      </c>
      <c r="E127" s="82"/>
      <c r="F127" s="93"/>
      <c r="G127" s="88">
        <v>200000</v>
      </c>
      <c r="H127" s="71">
        <f t="shared" si="8"/>
        <v>600000</v>
      </c>
    </row>
    <row r="128" spans="1:9" x14ac:dyDescent="0.25">
      <c r="A128" s="127"/>
      <c r="B128" s="30">
        <v>6</v>
      </c>
      <c r="C128" s="211" t="s">
        <v>172</v>
      </c>
      <c r="D128" s="247"/>
      <c r="E128" s="82"/>
      <c r="F128" s="93"/>
      <c r="G128" s="88">
        <v>250000</v>
      </c>
      <c r="H128" s="71">
        <f t="shared" si="8"/>
        <v>250000</v>
      </c>
    </row>
    <row r="129" spans="1:10" x14ac:dyDescent="0.25">
      <c r="A129" s="127"/>
      <c r="B129" s="30">
        <v>7</v>
      </c>
      <c r="C129" s="34" t="s">
        <v>173</v>
      </c>
      <c r="D129" s="261">
        <v>500000</v>
      </c>
      <c r="E129" s="82"/>
      <c r="F129" s="93"/>
      <c r="G129" s="88">
        <v>100000</v>
      </c>
      <c r="H129" s="71">
        <f t="shared" si="8"/>
        <v>600000</v>
      </c>
    </row>
    <row r="130" spans="1:10" x14ac:dyDescent="0.25">
      <c r="A130" s="127"/>
      <c r="B130" s="30">
        <v>8</v>
      </c>
      <c r="C130" s="34" t="s">
        <v>344</v>
      </c>
      <c r="D130" s="261">
        <v>100000</v>
      </c>
      <c r="E130" s="82"/>
      <c r="F130" s="93"/>
      <c r="G130" s="88">
        <v>100000</v>
      </c>
      <c r="H130" s="71">
        <f t="shared" si="8"/>
        <v>200000</v>
      </c>
    </row>
    <row r="131" spans="1:10" x14ac:dyDescent="0.25">
      <c r="A131" s="127"/>
      <c r="B131" s="30">
        <v>9</v>
      </c>
      <c r="C131" s="34" t="s">
        <v>336</v>
      </c>
      <c r="D131" s="261">
        <v>300000</v>
      </c>
      <c r="E131" s="82"/>
      <c r="F131" s="93"/>
      <c r="G131" s="88">
        <v>200000</v>
      </c>
      <c r="H131" s="71">
        <f t="shared" si="8"/>
        <v>500000</v>
      </c>
    </row>
    <row r="132" spans="1:10" x14ac:dyDescent="0.25">
      <c r="A132" s="127"/>
      <c r="B132" s="30">
        <v>10</v>
      </c>
      <c r="C132" s="172" t="s">
        <v>174</v>
      </c>
      <c r="D132" s="261"/>
      <c r="E132" s="82"/>
      <c r="F132" s="93"/>
      <c r="G132" s="88">
        <v>200000</v>
      </c>
      <c r="H132" s="71">
        <f t="shared" si="8"/>
        <v>200000</v>
      </c>
    </row>
    <row r="133" spans="1:10" x14ac:dyDescent="0.25">
      <c r="A133" s="127"/>
      <c r="B133" s="30">
        <v>11</v>
      </c>
      <c r="C133" s="172" t="s">
        <v>175</v>
      </c>
      <c r="D133" s="261"/>
      <c r="E133" s="82"/>
      <c r="F133" s="93"/>
      <c r="G133" s="88">
        <v>300000</v>
      </c>
      <c r="H133" s="71">
        <f t="shared" si="8"/>
        <v>300000</v>
      </c>
    </row>
    <row r="134" spans="1:10" x14ac:dyDescent="0.25">
      <c r="A134" s="127"/>
      <c r="B134" s="30">
        <v>12</v>
      </c>
      <c r="C134" s="172" t="s">
        <v>176</v>
      </c>
      <c r="D134" s="261"/>
      <c r="E134" s="82"/>
      <c r="F134" s="93"/>
      <c r="G134" s="88">
        <v>300000</v>
      </c>
      <c r="H134" s="71">
        <f t="shared" si="8"/>
        <v>300000</v>
      </c>
    </row>
    <row r="135" spans="1:10" x14ac:dyDescent="0.25">
      <c r="A135" s="127"/>
      <c r="B135" s="30">
        <v>13</v>
      </c>
      <c r="C135" s="172" t="s">
        <v>177</v>
      </c>
      <c r="D135" s="261"/>
      <c r="E135" s="82"/>
      <c r="F135" s="93"/>
      <c r="G135" s="88">
        <v>200000</v>
      </c>
      <c r="H135" s="71">
        <f t="shared" si="8"/>
        <v>200000</v>
      </c>
    </row>
    <row r="136" spans="1:10" x14ac:dyDescent="0.25">
      <c r="A136" s="127"/>
      <c r="B136" s="30">
        <v>14</v>
      </c>
      <c r="C136" s="172" t="s">
        <v>178</v>
      </c>
      <c r="D136" s="261"/>
      <c r="E136" s="82"/>
      <c r="F136" s="93"/>
      <c r="G136" s="88">
        <v>950000</v>
      </c>
      <c r="H136" s="71">
        <f t="shared" si="8"/>
        <v>950000</v>
      </c>
    </row>
    <row r="137" spans="1:10" x14ac:dyDescent="0.25">
      <c r="A137" s="127"/>
      <c r="B137" s="30">
        <v>15</v>
      </c>
      <c r="C137" s="172" t="s">
        <v>179</v>
      </c>
      <c r="D137" s="261"/>
      <c r="E137" s="82"/>
      <c r="F137" s="93"/>
      <c r="G137" s="88">
        <v>500000</v>
      </c>
      <c r="H137" s="71">
        <f t="shared" si="8"/>
        <v>500000</v>
      </c>
    </row>
    <row r="138" spans="1:10" x14ac:dyDescent="0.25">
      <c r="A138" s="127"/>
      <c r="B138" s="30">
        <v>16</v>
      </c>
      <c r="C138" s="214" t="s">
        <v>180</v>
      </c>
      <c r="D138" s="259">
        <v>2699644</v>
      </c>
      <c r="E138" s="82"/>
      <c r="F138" s="93"/>
      <c r="G138" s="88">
        <v>1300356</v>
      </c>
      <c r="H138" s="71">
        <f t="shared" si="8"/>
        <v>4000000</v>
      </c>
      <c r="J138" s="356"/>
    </row>
    <row r="139" spans="1:10" x14ac:dyDescent="0.25">
      <c r="A139" s="127"/>
      <c r="B139" s="30">
        <v>17</v>
      </c>
      <c r="C139" s="215" t="s">
        <v>337</v>
      </c>
      <c r="D139" s="262">
        <v>700000</v>
      </c>
      <c r="E139" s="82"/>
      <c r="F139" s="93"/>
      <c r="G139" s="88">
        <v>200000</v>
      </c>
      <c r="H139" s="71">
        <f t="shared" si="8"/>
        <v>900000</v>
      </c>
    </row>
    <row r="140" spans="1:10" x14ac:dyDescent="0.25">
      <c r="A140" s="127"/>
      <c r="B140" s="30">
        <v>18</v>
      </c>
      <c r="C140" s="214" t="s">
        <v>338</v>
      </c>
      <c r="D140" s="259"/>
      <c r="E140" s="82"/>
      <c r="F140" s="93"/>
      <c r="G140" s="88">
        <v>250000</v>
      </c>
      <c r="H140" s="71">
        <f t="shared" si="8"/>
        <v>250000</v>
      </c>
      <c r="J140" s="170"/>
    </row>
    <row r="141" spans="1:10" x14ac:dyDescent="0.25">
      <c r="A141" s="127"/>
      <c r="B141" s="30">
        <v>19</v>
      </c>
      <c r="C141" s="215" t="s">
        <v>339</v>
      </c>
      <c r="D141" s="262"/>
      <c r="E141" s="82"/>
      <c r="F141" s="93"/>
      <c r="G141" s="88">
        <v>350000</v>
      </c>
      <c r="H141" s="71">
        <f t="shared" si="8"/>
        <v>350000</v>
      </c>
    </row>
    <row r="142" spans="1:10" x14ac:dyDescent="0.25">
      <c r="A142" s="127"/>
      <c r="B142" s="30">
        <v>20</v>
      </c>
      <c r="C142" s="214" t="s">
        <v>340</v>
      </c>
      <c r="D142" s="259"/>
      <c r="E142" s="82"/>
      <c r="F142" s="93"/>
      <c r="G142" s="88">
        <v>500000</v>
      </c>
      <c r="H142" s="71">
        <f t="shared" si="8"/>
        <v>500000</v>
      </c>
    </row>
    <row r="143" spans="1:10" x14ac:dyDescent="0.25">
      <c r="A143" s="127"/>
      <c r="B143" s="30">
        <v>21</v>
      </c>
      <c r="C143" s="213" t="s">
        <v>181</v>
      </c>
      <c r="D143" s="259"/>
      <c r="E143" s="82"/>
      <c r="F143" s="93"/>
      <c r="G143" s="88">
        <v>400000</v>
      </c>
      <c r="H143" s="71">
        <f t="shared" si="8"/>
        <v>400000</v>
      </c>
    </row>
    <row r="144" spans="1:10" x14ac:dyDescent="0.25">
      <c r="A144" s="127"/>
      <c r="B144" s="30">
        <v>22</v>
      </c>
      <c r="C144" s="213" t="s">
        <v>182</v>
      </c>
      <c r="D144" s="259"/>
      <c r="E144" s="82"/>
      <c r="F144" s="93"/>
      <c r="G144" s="88">
        <v>500000</v>
      </c>
      <c r="H144" s="71">
        <f t="shared" si="8"/>
        <v>500000</v>
      </c>
    </row>
    <row r="145" spans="1:8" x14ac:dyDescent="0.25">
      <c r="A145" s="127"/>
      <c r="B145" s="30">
        <v>23</v>
      </c>
      <c r="C145" s="216" t="s">
        <v>183</v>
      </c>
      <c r="D145" s="263"/>
      <c r="E145" s="82"/>
      <c r="F145" s="93"/>
      <c r="G145" s="88">
        <v>200000</v>
      </c>
      <c r="H145" s="71">
        <f t="shared" si="8"/>
        <v>200000</v>
      </c>
    </row>
    <row r="146" spans="1:8" x14ac:dyDescent="0.25">
      <c r="A146" s="127"/>
      <c r="B146" s="30">
        <v>24</v>
      </c>
      <c r="C146" s="216" t="s">
        <v>327</v>
      </c>
      <c r="D146" s="264"/>
      <c r="E146" s="82"/>
      <c r="F146" s="93"/>
      <c r="G146" s="88">
        <v>300000</v>
      </c>
      <c r="H146" s="71">
        <f t="shared" si="8"/>
        <v>300000</v>
      </c>
    </row>
    <row r="147" spans="1:8" x14ac:dyDescent="0.25">
      <c r="A147" s="127"/>
      <c r="B147" s="30">
        <v>25</v>
      </c>
      <c r="C147" s="216" t="s">
        <v>184</v>
      </c>
      <c r="D147" s="263"/>
      <c r="E147" s="82"/>
      <c r="F147" s="93"/>
      <c r="G147" s="88">
        <v>100000</v>
      </c>
      <c r="H147" s="71">
        <f t="shared" si="8"/>
        <v>100000</v>
      </c>
    </row>
    <row r="148" spans="1:8" x14ac:dyDescent="0.25">
      <c r="A148" s="127"/>
      <c r="B148" s="30">
        <v>26</v>
      </c>
      <c r="C148" s="216" t="s">
        <v>185</v>
      </c>
      <c r="D148" s="263"/>
      <c r="E148" s="82"/>
      <c r="F148" s="93"/>
      <c r="G148" s="88">
        <v>300000</v>
      </c>
      <c r="H148" s="71">
        <f t="shared" si="8"/>
        <v>300000</v>
      </c>
    </row>
    <row r="149" spans="1:8" x14ac:dyDescent="0.25">
      <c r="A149" s="127"/>
      <c r="B149" s="30">
        <v>27</v>
      </c>
      <c r="C149" s="216" t="s">
        <v>186</v>
      </c>
      <c r="D149" s="263"/>
      <c r="E149" s="82"/>
      <c r="F149" s="93"/>
      <c r="G149" s="88">
        <v>300000</v>
      </c>
      <c r="H149" s="71">
        <f t="shared" si="8"/>
        <v>300000</v>
      </c>
    </row>
    <row r="150" spans="1:8" ht="26.25" x14ac:dyDescent="0.25">
      <c r="A150" s="127"/>
      <c r="B150" s="30">
        <v>28</v>
      </c>
      <c r="C150" s="216" t="s">
        <v>187</v>
      </c>
      <c r="D150" s="263"/>
      <c r="E150" s="82"/>
      <c r="F150" s="93"/>
      <c r="G150" s="88">
        <v>350000</v>
      </c>
      <c r="H150" s="71">
        <f t="shared" si="8"/>
        <v>350000</v>
      </c>
    </row>
    <row r="151" spans="1:8" x14ac:dyDescent="0.25">
      <c r="A151" s="127"/>
      <c r="B151" s="30">
        <v>29</v>
      </c>
      <c r="C151" s="216" t="s">
        <v>188</v>
      </c>
      <c r="D151" s="263"/>
      <c r="E151" s="82"/>
      <c r="F151" s="93"/>
      <c r="G151" s="88">
        <v>500000</v>
      </c>
      <c r="H151" s="71">
        <f t="shared" si="8"/>
        <v>500000</v>
      </c>
    </row>
    <row r="152" spans="1:8" x14ac:dyDescent="0.25">
      <c r="A152" s="127"/>
      <c r="B152" s="30">
        <v>30</v>
      </c>
      <c r="C152" s="217" t="s">
        <v>189</v>
      </c>
      <c r="D152" s="265">
        <v>400000</v>
      </c>
      <c r="E152" s="82"/>
      <c r="F152" s="93"/>
      <c r="G152" s="88">
        <v>100000</v>
      </c>
      <c r="H152" s="71">
        <f t="shared" si="8"/>
        <v>500000</v>
      </c>
    </row>
    <row r="153" spans="1:8" x14ac:dyDescent="0.25">
      <c r="A153" s="127"/>
      <c r="B153" s="30">
        <v>31</v>
      </c>
      <c r="C153" s="217" t="s">
        <v>190</v>
      </c>
      <c r="D153" s="265">
        <v>400000</v>
      </c>
      <c r="E153" s="82"/>
      <c r="F153" s="93"/>
      <c r="G153" s="88">
        <v>100000</v>
      </c>
      <c r="H153" s="71">
        <f t="shared" si="8"/>
        <v>500000</v>
      </c>
    </row>
    <row r="154" spans="1:8" ht="15.75" thickBot="1" x14ac:dyDescent="0.3">
      <c r="A154" s="127"/>
      <c r="B154" s="30">
        <v>32</v>
      </c>
      <c r="C154" s="217" t="s">
        <v>191</v>
      </c>
      <c r="D154" s="265">
        <v>400000</v>
      </c>
      <c r="E154" s="181"/>
      <c r="F154" s="290"/>
      <c r="G154" s="88">
        <v>100000</v>
      </c>
      <c r="H154" s="71">
        <f t="shared" si="8"/>
        <v>500000</v>
      </c>
    </row>
    <row r="155" spans="1:8" ht="15.75" thickBot="1" x14ac:dyDescent="0.3">
      <c r="A155" s="127"/>
      <c r="B155" s="28" t="s">
        <v>29</v>
      </c>
      <c r="C155" s="140" t="s">
        <v>30</v>
      </c>
      <c r="D155" s="266">
        <f>SUM(D156:D173)</f>
        <v>3300000</v>
      </c>
      <c r="E155" s="77"/>
      <c r="F155" s="289"/>
      <c r="G155" s="75">
        <f>SUM(G156:G173)</f>
        <v>3270000</v>
      </c>
      <c r="H155" s="75">
        <f>SUM(H156:H173)</f>
        <v>6570000</v>
      </c>
    </row>
    <row r="156" spans="1:8" x14ac:dyDescent="0.25">
      <c r="A156" s="127"/>
      <c r="B156" s="33">
        <v>1</v>
      </c>
      <c r="C156" s="218" t="s">
        <v>150</v>
      </c>
      <c r="D156" s="259">
        <v>500000</v>
      </c>
      <c r="E156" s="78"/>
      <c r="F156" s="142"/>
      <c r="G156" s="80">
        <f>+H156-D156</f>
        <v>400000</v>
      </c>
      <c r="H156" s="91">
        <v>900000</v>
      </c>
    </row>
    <row r="157" spans="1:8" x14ac:dyDescent="0.25">
      <c r="A157" s="127"/>
      <c r="B157" s="30">
        <v>2</v>
      </c>
      <c r="C157" s="218" t="s">
        <v>151</v>
      </c>
      <c r="D157" s="259"/>
      <c r="E157" s="82"/>
      <c r="F157" s="93"/>
      <c r="G157" s="71">
        <f>+H157-D157</f>
        <v>200000</v>
      </c>
      <c r="H157" s="91">
        <v>200000</v>
      </c>
    </row>
    <row r="158" spans="1:8" x14ac:dyDescent="0.25">
      <c r="A158" s="127"/>
      <c r="B158" s="30">
        <v>3</v>
      </c>
      <c r="C158" s="218" t="s">
        <v>152</v>
      </c>
      <c r="D158" s="259">
        <v>300000</v>
      </c>
      <c r="E158" s="82"/>
      <c r="F158" s="93"/>
      <c r="G158" s="71">
        <f t="shared" ref="G158:G173" si="9">+H158-D158</f>
        <v>100000</v>
      </c>
      <c r="H158" s="91">
        <v>400000</v>
      </c>
    </row>
    <row r="159" spans="1:8" x14ac:dyDescent="0.25">
      <c r="A159" s="127"/>
      <c r="B159" s="30">
        <v>4</v>
      </c>
      <c r="C159" s="218" t="s">
        <v>153</v>
      </c>
      <c r="D159" s="259"/>
      <c r="E159" s="82"/>
      <c r="F159" s="93"/>
      <c r="G159" s="71">
        <f t="shared" si="9"/>
        <v>200000</v>
      </c>
      <c r="H159" s="91">
        <v>200000</v>
      </c>
    </row>
    <row r="160" spans="1:8" x14ac:dyDescent="0.25">
      <c r="A160" s="127"/>
      <c r="B160" s="30">
        <v>5</v>
      </c>
      <c r="C160" s="218" t="s">
        <v>154</v>
      </c>
      <c r="D160" s="259">
        <v>300000</v>
      </c>
      <c r="E160" s="82"/>
      <c r="F160" s="93"/>
      <c r="G160" s="71">
        <f t="shared" si="9"/>
        <v>300000</v>
      </c>
      <c r="H160" s="91">
        <v>600000</v>
      </c>
    </row>
    <row r="161" spans="1:8" x14ac:dyDescent="0.25">
      <c r="A161" s="127"/>
      <c r="B161" s="30">
        <v>6</v>
      </c>
      <c r="C161" s="218" t="s">
        <v>155</v>
      </c>
      <c r="D161" s="259">
        <v>200000</v>
      </c>
      <c r="E161" s="82"/>
      <c r="F161" s="93"/>
      <c r="G161" s="71">
        <f t="shared" si="9"/>
        <v>100000</v>
      </c>
      <c r="H161" s="91">
        <v>300000</v>
      </c>
    </row>
    <row r="162" spans="1:8" x14ac:dyDescent="0.25">
      <c r="A162" s="127"/>
      <c r="B162" s="30">
        <v>7</v>
      </c>
      <c r="C162" s="218" t="s">
        <v>156</v>
      </c>
      <c r="D162" s="259">
        <v>100000</v>
      </c>
      <c r="E162" s="82"/>
      <c r="F162" s="93"/>
      <c r="G162" s="71">
        <f t="shared" si="9"/>
        <v>150000</v>
      </c>
      <c r="H162" s="91">
        <v>250000</v>
      </c>
    </row>
    <row r="163" spans="1:8" x14ac:dyDescent="0.25">
      <c r="A163" s="127"/>
      <c r="B163" s="30">
        <v>8</v>
      </c>
      <c r="C163" s="218" t="s">
        <v>157</v>
      </c>
      <c r="D163" s="259"/>
      <c r="E163" s="82"/>
      <c r="F163" s="93"/>
      <c r="G163" s="71">
        <f t="shared" si="9"/>
        <v>300000</v>
      </c>
      <c r="H163" s="91">
        <v>300000</v>
      </c>
    </row>
    <row r="164" spans="1:8" x14ac:dyDescent="0.25">
      <c r="A164" s="127"/>
      <c r="B164" s="30">
        <v>9</v>
      </c>
      <c r="C164" s="218" t="s">
        <v>158</v>
      </c>
      <c r="D164" s="259"/>
      <c r="E164" s="82"/>
      <c r="F164" s="93"/>
      <c r="G164" s="71">
        <f t="shared" si="9"/>
        <v>100000</v>
      </c>
      <c r="H164" s="91">
        <v>100000</v>
      </c>
    </row>
    <row r="165" spans="1:8" x14ac:dyDescent="0.25">
      <c r="A165" s="127"/>
      <c r="B165" s="30">
        <v>10</v>
      </c>
      <c r="C165" s="218" t="s">
        <v>159</v>
      </c>
      <c r="D165" s="259"/>
      <c r="E165" s="82"/>
      <c r="F165" s="93"/>
      <c r="G165" s="71">
        <f t="shared" si="9"/>
        <v>120000</v>
      </c>
      <c r="H165" s="91">
        <v>120000</v>
      </c>
    </row>
    <row r="166" spans="1:8" x14ac:dyDescent="0.25">
      <c r="A166" s="127"/>
      <c r="B166" s="30">
        <v>11</v>
      </c>
      <c r="C166" s="218" t="s">
        <v>160</v>
      </c>
      <c r="D166" s="259">
        <v>200000</v>
      </c>
      <c r="E166" s="82"/>
      <c r="F166" s="93"/>
      <c r="G166" s="71">
        <f t="shared" si="9"/>
        <v>150000</v>
      </c>
      <c r="H166" s="91">
        <v>350000</v>
      </c>
    </row>
    <row r="167" spans="1:8" x14ac:dyDescent="0.25">
      <c r="A167" s="127"/>
      <c r="B167" s="30">
        <v>12</v>
      </c>
      <c r="C167" s="218" t="s">
        <v>161</v>
      </c>
      <c r="D167" s="259"/>
      <c r="E167" s="82"/>
      <c r="F167" s="93"/>
      <c r="G167" s="71">
        <f t="shared" si="9"/>
        <v>200000</v>
      </c>
      <c r="H167" s="91">
        <v>200000</v>
      </c>
    </row>
    <row r="168" spans="1:8" x14ac:dyDescent="0.25">
      <c r="A168" s="127"/>
      <c r="B168" s="30">
        <v>13</v>
      </c>
      <c r="C168" s="218" t="s">
        <v>162</v>
      </c>
      <c r="D168" s="259"/>
      <c r="E168" s="82"/>
      <c r="F168" s="93"/>
      <c r="G168" s="71">
        <f t="shared" si="9"/>
        <v>200000</v>
      </c>
      <c r="H168" s="91">
        <v>200000</v>
      </c>
    </row>
    <row r="169" spans="1:8" x14ac:dyDescent="0.25">
      <c r="A169" s="127"/>
      <c r="B169" s="30">
        <v>14</v>
      </c>
      <c r="C169" s="218" t="s">
        <v>163</v>
      </c>
      <c r="D169" s="259">
        <v>200000</v>
      </c>
      <c r="E169" s="82"/>
      <c r="F169" s="93"/>
      <c r="G169" s="71">
        <f t="shared" si="9"/>
        <v>100000</v>
      </c>
      <c r="H169" s="91">
        <v>300000</v>
      </c>
    </row>
    <row r="170" spans="1:8" x14ac:dyDescent="0.25">
      <c r="A170" s="127"/>
      <c r="B170" s="30">
        <v>15</v>
      </c>
      <c r="C170" s="218" t="s">
        <v>164</v>
      </c>
      <c r="D170" s="259">
        <v>100000</v>
      </c>
      <c r="E170" s="82"/>
      <c r="F170" s="93"/>
      <c r="G170" s="71">
        <f t="shared" si="9"/>
        <v>150000</v>
      </c>
      <c r="H170" s="91">
        <v>250000</v>
      </c>
    </row>
    <row r="171" spans="1:8" x14ac:dyDescent="0.25">
      <c r="A171" s="127"/>
      <c r="B171" s="30">
        <v>16</v>
      </c>
      <c r="C171" s="218" t="s">
        <v>165</v>
      </c>
      <c r="D171" s="259">
        <v>100000</v>
      </c>
      <c r="E171" s="82"/>
      <c r="F171" s="93"/>
      <c r="G171" s="71">
        <f t="shared" ref="G171" si="10">+H171-D171</f>
        <v>100000</v>
      </c>
      <c r="H171" s="91">
        <v>200000</v>
      </c>
    </row>
    <row r="172" spans="1:8" x14ac:dyDescent="0.25">
      <c r="A172" s="127"/>
      <c r="B172" s="30">
        <v>17</v>
      </c>
      <c r="C172" s="218" t="s">
        <v>341</v>
      </c>
      <c r="D172" s="259">
        <v>1200000</v>
      </c>
      <c r="E172" s="82"/>
      <c r="F172" s="93"/>
      <c r="G172" s="71">
        <v>300000</v>
      </c>
      <c r="H172" s="91">
        <v>1500000</v>
      </c>
    </row>
    <row r="173" spans="1:8" ht="15.75" thickBot="1" x14ac:dyDescent="0.3">
      <c r="A173" s="127"/>
      <c r="B173" s="30">
        <v>18</v>
      </c>
      <c r="C173" s="218" t="s">
        <v>166</v>
      </c>
      <c r="D173" s="259">
        <v>100000</v>
      </c>
      <c r="E173" s="82"/>
      <c r="F173" s="93"/>
      <c r="G173" s="71">
        <f t="shared" si="9"/>
        <v>100000</v>
      </c>
      <c r="H173" s="91">
        <v>200000</v>
      </c>
    </row>
    <row r="174" spans="1:8" ht="15.75" thickBot="1" x14ac:dyDescent="0.3">
      <c r="A174" s="127"/>
      <c r="B174" s="28" t="s">
        <v>31</v>
      </c>
      <c r="C174" s="140" t="s">
        <v>32</v>
      </c>
      <c r="D174" s="258">
        <f>SUM(D175:D181)</f>
        <v>900000</v>
      </c>
      <c r="E174" s="77"/>
      <c r="F174" s="289"/>
      <c r="G174" s="75">
        <f>SUM(G175:G181)</f>
        <v>1250000</v>
      </c>
      <c r="H174" s="75">
        <f>SUM(H175:H181)</f>
        <v>2150000</v>
      </c>
    </row>
    <row r="175" spans="1:8" x14ac:dyDescent="0.25">
      <c r="A175" s="127"/>
      <c r="B175" s="33">
        <v>1</v>
      </c>
      <c r="C175" s="219" t="s">
        <v>214</v>
      </c>
      <c r="D175" s="267">
        <v>500000</v>
      </c>
      <c r="E175" s="78"/>
      <c r="F175" s="142"/>
      <c r="G175" s="71">
        <v>500000</v>
      </c>
      <c r="H175" s="78">
        <v>1000000</v>
      </c>
    </row>
    <row r="176" spans="1:8" ht="26.25" x14ac:dyDescent="0.25">
      <c r="A176" s="127"/>
      <c r="B176" s="30">
        <v>2</v>
      </c>
      <c r="C176" s="201" t="s">
        <v>208</v>
      </c>
      <c r="D176" s="263">
        <v>100000</v>
      </c>
      <c r="E176" s="82"/>
      <c r="F176" s="93"/>
      <c r="G176" s="71">
        <v>100000</v>
      </c>
      <c r="H176" s="82">
        <v>200000</v>
      </c>
    </row>
    <row r="177" spans="1:9" x14ac:dyDescent="0.25">
      <c r="A177" s="127"/>
      <c r="B177" s="30">
        <v>3</v>
      </c>
      <c r="C177" s="199" t="s">
        <v>209</v>
      </c>
      <c r="D177" s="263"/>
      <c r="E177" s="82"/>
      <c r="F177" s="93"/>
      <c r="G177" s="71">
        <v>200000</v>
      </c>
      <c r="H177" s="82">
        <v>200000</v>
      </c>
    </row>
    <row r="178" spans="1:9" x14ac:dyDescent="0.25">
      <c r="A178" s="127"/>
      <c r="B178" s="30">
        <v>4</v>
      </c>
      <c r="C178" s="199" t="s">
        <v>210</v>
      </c>
      <c r="D178" s="263">
        <v>200000</v>
      </c>
      <c r="E178" s="82"/>
      <c r="F178" s="93"/>
      <c r="G178" s="71">
        <v>100000</v>
      </c>
      <c r="H178" s="82">
        <v>300000</v>
      </c>
    </row>
    <row r="179" spans="1:9" x14ac:dyDescent="0.25">
      <c r="A179" s="127"/>
      <c r="B179" s="30">
        <v>5</v>
      </c>
      <c r="C179" s="199" t="s">
        <v>211</v>
      </c>
      <c r="D179" s="263"/>
      <c r="E179" s="82"/>
      <c r="F179" s="93"/>
      <c r="G179" s="71">
        <v>50000</v>
      </c>
      <c r="H179" s="82">
        <v>50000</v>
      </c>
    </row>
    <row r="180" spans="1:9" x14ac:dyDescent="0.25">
      <c r="A180" s="127"/>
      <c r="B180" s="30">
        <v>6</v>
      </c>
      <c r="C180" s="199" t="s">
        <v>212</v>
      </c>
      <c r="D180" s="263">
        <v>100000</v>
      </c>
      <c r="E180" s="82"/>
      <c r="F180" s="93"/>
      <c r="G180" s="71">
        <v>100000</v>
      </c>
      <c r="H180" s="82">
        <v>200000</v>
      </c>
    </row>
    <row r="181" spans="1:9" ht="15.75" thickBot="1" x14ac:dyDescent="0.3">
      <c r="A181" s="127"/>
      <c r="B181" s="30">
        <v>7</v>
      </c>
      <c r="C181" s="199" t="s">
        <v>213</v>
      </c>
      <c r="D181" s="268"/>
      <c r="E181" s="82"/>
      <c r="F181" s="93"/>
      <c r="G181" s="71">
        <v>200000</v>
      </c>
      <c r="H181" s="82">
        <v>200000</v>
      </c>
    </row>
    <row r="182" spans="1:9" ht="15.75" thickBot="1" x14ac:dyDescent="0.3">
      <c r="A182" s="127"/>
      <c r="B182" s="28" t="s">
        <v>33</v>
      </c>
      <c r="C182" s="140" t="s">
        <v>34</v>
      </c>
      <c r="D182" s="258">
        <f>+D183+D184</f>
        <v>100000</v>
      </c>
      <c r="E182" s="77"/>
      <c r="F182" s="289"/>
      <c r="G182" s="75">
        <f>+G183+G184</f>
        <v>600000</v>
      </c>
      <c r="H182" s="86">
        <f>+H183+H184</f>
        <v>700000</v>
      </c>
    </row>
    <row r="183" spans="1:9" x14ac:dyDescent="0.25">
      <c r="A183" s="127"/>
      <c r="B183" s="33">
        <v>1</v>
      </c>
      <c r="C183" s="218" t="s">
        <v>342</v>
      </c>
      <c r="D183" s="259"/>
      <c r="E183" s="78"/>
      <c r="F183" s="142"/>
      <c r="G183" s="80">
        <v>200000</v>
      </c>
      <c r="H183" s="305">
        <v>200000</v>
      </c>
    </row>
    <row r="184" spans="1:9" ht="15.75" thickBot="1" x14ac:dyDescent="0.3">
      <c r="A184" s="127"/>
      <c r="B184" s="30">
        <v>2</v>
      </c>
      <c r="C184" s="218" t="s">
        <v>230</v>
      </c>
      <c r="D184" s="259">
        <v>100000</v>
      </c>
      <c r="E184" s="82"/>
      <c r="F184" s="93"/>
      <c r="G184" s="304">
        <v>400000</v>
      </c>
      <c r="H184" s="306">
        <v>500000</v>
      </c>
    </row>
    <row r="185" spans="1:9" ht="15.75" thickBot="1" x14ac:dyDescent="0.3">
      <c r="A185" s="127"/>
      <c r="B185" s="28" t="s">
        <v>35</v>
      </c>
      <c r="C185" s="140" t="s">
        <v>36</v>
      </c>
      <c r="D185" s="185">
        <f>+D186+D187+D188+D189+D190+D191+D192+D193</f>
        <v>900000</v>
      </c>
      <c r="E185" s="77"/>
      <c r="F185" s="76"/>
      <c r="G185" s="75">
        <f>SUM(G186:G193)</f>
        <v>870000</v>
      </c>
      <c r="H185" s="86">
        <f>SUM(H186:H193)</f>
        <v>1770000</v>
      </c>
    </row>
    <row r="186" spans="1:9" x14ac:dyDescent="0.25">
      <c r="A186" s="127"/>
      <c r="B186" s="141">
        <v>1</v>
      </c>
      <c r="C186" s="220" t="s">
        <v>219</v>
      </c>
      <c r="D186" s="323"/>
      <c r="E186" s="90"/>
      <c r="F186" s="79"/>
      <c r="G186" s="94">
        <v>150000</v>
      </c>
      <c r="H186" s="173">
        <v>150000</v>
      </c>
      <c r="I186" s="171"/>
    </row>
    <row r="187" spans="1:9" x14ac:dyDescent="0.25">
      <c r="A187" s="127"/>
      <c r="B187" s="32">
        <v>2</v>
      </c>
      <c r="C187" s="321" t="s">
        <v>220</v>
      </c>
      <c r="D187" s="324">
        <v>100000</v>
      </c>
      <c r="E187" s="82"/>
      <c r="F187" s="83"/>
      <c r="G187" s="95">
        <v>100000</v>
      </c>
      <c r="H187" s="174">
        <v>200000</v>
      </c>
    </row>
    <row r="188" spans="1:9" x14ac:dyDescent="0.25">
      <c r="A188" s="127"/>
      <c r="B188" s="32">
        <v>3</v>
      </c>
      <c r="C188" s="321" t="s">
        <v>221</v>
      </c>
      <c r="D188" s="324">
        <v>100000</v>
      </c>
      <c r="E188" s="82"/>
      <c r="F188" s="83"/>
      <c r="G188" s="95">
        <v>50000</v>
      </c>
      <c r="H188" s="174">
        <v>150000</v>
      </c>
    </row>
    <row r="189" spans="1:9" x14ac:dyDescent="0.25">
      <c r="A189" s="127"/>
      <c r="B189" s="32">
        <v>4</v>
      </c>
      <c r="C189" s="321" t="s">
        <v>222</v>
      </c>
      <c r="D189" s="324"/>
      <c r="E189" s="82"/>
      <c r="F189" s="83"/>
      <c r="G189" s="95">
        <v>50000</v>
      </c>
      <c r="H189" s="174">
        <v>50000</v>
      </c>
    </row>
    <row r="190" spans="1:9" x14ac:dyDescent="0.25">
      <c r="A190" s="127"/>
      <c r="B190" s="32">
        <v>5</v>
      </c>
      <c r="C190" s="321" t="s">
        <v>223</v>
      </c>
      <c r="D190" s="324">
        <v>600000</v>
      </c>
      <c r="E190" s="82"/>
      <c r="F190" s="83"/>
      <c r="G190" s="95">
        <v>200000</v>
      </c>
      <c r="H190" s="174">
        <v>800000</v>
      </c>
    </row>
    <row r="191" spans="1:9" x14ac:dyDescent="0.25">
      <c r="A191" s="127"/>
      <c r="B191" s="32">
        <v>6</v>
      </c>
      <c r="C191" s="321" t="s">
        <v>224</v>
      </c>
      <c r="D191" s="248"/>
      <c r="E191" s="82"/>
      <c r="F191" s="83"/>
      <c r="G191" s="95">
        <v>100000</v>
      </c>
      <c r="H191" s="174">
        <v>100000</v>
      </c>
    </row>
    <row r="192" spans="1:9" ht="26.25" x14ac:dyDescent="0.25">
      <c r="A192" s="127"/>
      <c r="B192" s="32">
        <v>7</v>
      </c>
      <c r="C192" s="321" t="s">
        <v>225</v>
      </c>
      <c r="D192" s="324"/>
      <c r="E192" s="82"/>
      <c r="F192" s="83"/>
      <c r="G192" s="95">
        <v>120000</v>
      </c>
      <c r="H192" s="174">
        <v>120000</v>
      </c>
    </row>
    <row r="193" spans="1:8" ht="15.75" thickBot="1" x14ac:dyDescent="0.3">
      <c r="A193" s="127"/>
      <c r="B193" s="32">
        <v>8</v>
      </c>
      <c r="C193" s="322" t="s">
        <v>226</v>
      </c>
      <c r="D193" s="325">
        <v>100000</v>
      </c>
      <c r="E193" s="96"/>
      <c r="F193" s="83"/>
      <c r="G193" s="95">
        <v>100000</v>
      </c>
      <c r="H193" s="174">
        <v>200000</v>
      </c>
    </row>
    <row r="194" spans="1:8" ht="15.75" thickBot="1" x14ac:dyDescent="0.3">
      <c r="A194" s="127"/>
      <c r="B194" s="28" t="s">
        <v>326</v>
      </c>
      <c r="C194" s="320" t="s">
        <v>38</v>
      </c>
      <c r="D194" s="75">
        <f>+D195+D196+D197</f>
        <v>300000</v>
      </c>
      <c r="E194" s="77"/>
      <c r="F194" s="76"/>
      <c r="G194" s="75">
        <f>+G195+G196+G197</f>
        <v>900000</v>
      </c>
      <c r="H194" s="75">
        <f>+D194+G194</f>
        <v>1200000</v>
      </c>
    </row>
    <row r="195" spans="1:8" x14ac:dyDescent="0.25">
      <c r="A195" s="127"/>
      <c r="B195" s="30">
        <v>1</v>
      </c>
      <c r="C195" s="345" t="s">
        <v>227</v>
      </c>
      <c r="D195" s="346">
        <v>300000</v>
      </c>
      <c r="E195" s="83"/>
      <c r="F195" s="90"/>
      <c r="G195" s="351">
        <v>700000</v>
      </c>
      <c r="H195" s="80">
        <v>1000000</v>
      </c>
    </row>
    <row r="196" spans="1:8" x14ac:dyDescent="0.25">
      <c r="A196" s="127"/>
      <c r="B196" s="35">
        <v>2</v>
      </c>
      <c r="C196" s="344" t="s">
        <v>228</v>
      </c>
      <c r="D196" s="347"/>
      <c r="E196" s="83"/>
      <c r="F196" s="82"/>
      <c r="G196" s="351">
        <v>100000</v>
      </c>
      <c r="H196" s="71">
        <v>100000</v>
      </c>
    </row>
    <row r="197" spans="1:8" ht="15.75" thickBot="1" x14ac:dyDescent="0.3">
      <c r="A197" s="127"/>
      <c r="B197" s="35">
        <v>3</v>
      </c>
      <c r="C197" s="344" t="s">
        <v>229</v>
      </c>
      <c r="D197" s="348"/>
      <c r="E197" s="349"/>
      <c r="F197" s="350"/>
      <c r="G197" s="352">
        <v>100000</v>
      </c>
      <c r="H197" s="353">
        <v>100000</v>
      </c>
    </row>
    <row r="198" spans="1:8" ht="15.75" thickBot="1" x14ac:dyDescent="0.3">
      <c r="A198" s="127"/>
      <c r="B198" s="28" t="s">
        <v>37</v>
      </c>
      <c r="C198" s="140" t="s">
        <v>39</v>
      </c>
      <c r="D198" s="266">
        <f>SUM(D199:D203)</f>
        <v>227118</v>
      </c>
      <c r="E198" s="77"/>
      <c r="F198" s="289"/>
      <c r="G198" s="75">
        <f>SUM(G199:G203)</f>
        <v>602882</v>
      </c>
      <c r="H198" s="86">
        <f>+D198+G198</f>
        <v>830000</v>
      </c>
    </row>
    <row r="199" spans="1:8" x14ac:dyDescent="0.25">
      <c r="A199" s="127"/>
      <c r="B199" s="33">
        <v>1</v>
      </c>
      <c r="C199" s="143" t="s">
        <v>107</v>
      </c>
      <c r="D199" s="269">
        <v>180000</v>
      </c>
      <c r="E199" s="78"/>
      <c r="F199" s="142"/>
      <c r="G199" s="89">
        <v>0</v>
      </c>
      <c r="H199" s="67">
        <f>+D199</f>
        <v>180000</v>
      </c>
    </row>
    <row r="200" spans="1:8" x14ac:dyDescent="0.25">
      <c r="A200" s="127"/>
      <c r="B200" s="29">
        <v>2</v>
      </c>
      <c r="C200" s="221" t="s">
        <v>215</v>
      </c>
      <c r="D200" s="268">
        <v>47118</v>
      </c>
      <c r="E200" s="78"/>
      <c r="F200" s="92"/>
      <c r="G200" s="268">
        <v>452882</v>
      </c>
      <c r="H200" s="59">
        <f>+D200+G200</f>
        <v>500000</v>
      </c>
    </row>
    <row r="201" spans="1:8" x14ac:dyDescent="0.25">
      <c r="A201" s="127"/>
      <c r="B201" s="29">
        <v>3</v>
      </c>
      <c r="C201" s="221" t="s">
        <v>216</v>
      </c>
      <c r="D201" s="268"/>
      <c r="E201" s="78"/>
      <c r="F201" s="92"/>
      <c r="G201" s="268">
        <v>20000</v>
      </c>
      <c r="H201" s="59">
        <f t="shared" ref="H201:H203" si="11">+G201</f>
        <v>20000</v>
      </c>
    </row>
    <row r="202" spans="1:8" x14ac:dyDescent="0.25">
      <c r="A202" s="127"/>
      <c r="B202" s="29">
        <v>4</v>
      </c>
      <c r="C202" s="222" t="s">
        <v>217</v>
      </c>
      <c r="D202" s="268"/>
      <c r="E202" s="78"/>
      <c r="F202" s="92"/>
      <c r="G202" s="268">
        <v>100000</v>
      </c>
      <c r="H202" s="59">
        <f t="shared" si="11"/>
        <v>100000</v>
      </c>
    </row>
    <row r="203" spans="1:8" ht="15.75" thickBot="1" x14ac:dyDescent="0.3">
      <c r="A203" s="127"/>
      <c r="B203" s="35">
        <v>6</v>
      </c>
      <c r="C203" s="221" t="s">
        <v>218</v>
      </c>
      <c r="D203" s="268"/>
      <c r="E203" s="78"/>
      <c r="F203" s="92"/>
      <c r="G203" s="268">
        <v>30000</v>
      </c>
      <c r="H203" s="59">
        <f t="shared" si="11"/>
        <v>30000</v>
      </c>
    </row>
    <row r="204" spans="1:8" ht="15.75" thickBot="1" x14ac:dyDescent="0.3">
      <c r="A204" s="127"/>
      <c r="B204" s="194" t="s">
        <v>40</v>
      </c>
      <c r="C204" s="22" t="s">
        <v>41</v>
      </c>
      <c r="D204" s="56">
        <f>SUM(D205:D209)</f>
        <v>2800000</v>
      </c>
      <c r="E204" s="97"/>
      <c r="F204" s="98"/>
      <c r="G204" s="56">
        <f>SUM(G205:G209)</f>
        <v>1500000</v>
      </c>
      <c r="H204" s="190">
        <f t="shared" ref="H204:H209" si="12">+D204+G204</f>
        <v>4300000</v>
      </c>
    </row>
    <row r="205" spans="1:8" ht="15.75" thickBot="1" x14ac:dyDescent="0.3">
      <c r="A205" s="4"/>
      <c r="B205" s="327">
        <v>1</v>
      </c>
      <c r="C205" s="328" t="s">
        <v>42</v>
      </c>
      <c r="D205" s="329">
        <v>450000</v>
      </c>
      <c r="E205" s="330"/>
      <c r="F205" s="313"/>
      <c r="G205" s="331">
        <v>250000</v>
      </c>
      <c r="H205" s="332">
        <f t="shared" si="12"/>
        <v>700000</v>
      </c>
    </row>
    <row r="206" spans="1:8" x14ac:dyDescent="0.25">
      <c r="A206" s="5"/>
      <c r="B206" s="333">
        <v>2</v>
      </c>
      <c r="C206" s="334" t="s">
        <v>43</v>
      </c>
      <c r="D206" s="312">
        <v>575000</v>
      </c>
      <c r="E206" s="312"/>
      <c r="F206" s="314"/>
      <c r="G206" s="335">
        <v>250000</v>
      </c>
      <c r="H206" s="336">
        <f t="shared" si="12"/>
        <v>825000</v>
      </c>
    </row>
    <row r="207" spans="1:8" x14ac:dyDescent="0.25">
      <c r="A207" s="5"/>
      <c r="B207" s="333">
        <v>3</v>
      </c>
      <c r="C207" s="337" t="s">
        <v>44</v>
      </c>
      <c r="D207" s="312">
        <v>575000</v>
      </c>
      <c r="E207" s="312"/>
      <c r="F207" s="314"/>
      <c r="G207" s="335">
        <v>250000</v>
      </c>
      <c r="H207" s="336">
        <f t="shared" si="12"/>
        <v>825000</v>
      </c>
    </row>
    <row r="208" spans="1:8" x14ac:dyDescent="0.25">
      <c r="A208" s="5"/>
      <c r="B208" s="333">
        <v>4</v>
      </c>
      <c r="C208" s="337" t="s">
        <v>45</v>
      </c>
      <c r="D208" s="312">
        <v>700000</v>
      </c>
      <c r="E208" s="312"/>
      <c r="F208" s="314"/>
      <c r="G208" s="335">
        <v>500000</v>
      </c>
      <c r="H208" s="336">
        <f t="shared" si="12"/>
        <v>1200000</v>
      </c>
    </row>
    <row r="209" spans="1:10" ht="15.75" thickBot="1" x14ac:dyDescent="0.3">
      <c r="A209" s="5"/>
      <c r="B209" s="338">
        <v>5</v>
      </c>
      <c r="C209" s="339" t="s">
        <v>46</v>
      </c>
      <c r="D209" s="315">
        <v>500000</v>
      </c>
      <c r="E209" s="315"/>
      <c r="F209" s="316"/>
      <c r="G209" s="340">
        <v>250000</v>
      </c>
      <c r="H209" s="341">
        <f t="shared" si="12"/>
        <v>750000</v>
      </c>
    </row>
    <row r="210" spans="1:10" ht="15.75" thickBot="1" x14ac:dyDescent="0.3">
      <c r="A210" s="6"/>
      <c r="B210" s="28" t="s">
        <v>47</v>
      </c>
      <c r="C210" s="196" t="s">
        <v>48</v>
      </c>
      <c r="D210" s="100">
        <f>+D213+D239+D255</f>
        <v>2083678</v>
      </c>
      <c r="E210" s="86">
        <f>+E211+E213</f>
        <v>7512586</v>
      </c>
      <c r="F210" s="188"/>
      <c r="G210" s="86">
        <f>+G213+G245+G255</f>
        <v>2980000</v>
      </c>
      <c r="H210" s="101">
        <f>+D210+E210+G210</f>
        <v>12576264</v>
      </c>
      <c r="J210" s="171"/>
    </row>
    <row r="211" spans="1:10" ht="15.75" thickBot="1" x14ac:dyDescent="0.3">
      <c r="A211" s="7"/>
      <c r="B211" s="194" t="s">
        <v>49</v>
      </c>
      <c r="C211" s="223" t="s">
        <v>50</v>
      </c>
      <c r="D211" s="103"/>
      <c r="E211" s="102">
        <f>+E212</f>
        <v>7370000</v>
      </c>
      <c r="F211" s="191"/>
      <c r="G211" s="102">
        <v>0</v>
      </c>
      <c r="H211" s="99">
        <f>+H212</f>
        <v>7370000</v>
      </c>
    </row>
    <row r="212" spans="1:10" ht="15.75" thickBot="1" x14ac:dyDescent="0.3">
      <c r="A212" s="5"/>
      <c r="B212" s="23">
        <v>1</v>
      </c>
      <c r="C212" s="195" t="s">
        <v>10</v>
      </c>
      <c r="D212" s="55"/>
      <c r="E212" s="303">
        <v>7370000</v>
      </c>
      <c r="F212" s="187"/>
      <c r="G212" s="54">
        <v>0</v>
      </c>
      <c r="H212" s="104">
        <f>+E212</f>
        <v>7370000</v>
      </c>
    </row>
    <row r="213" spans="1:10" ht="15.75" thickBot="1" x14ac:dyDescent="0.3">
      <c r="A213" s="5"/>
      <c r="B213" s="194" t="s">
        <v>51</v>
      </c>
      <c r="C213" s="223" t="s">
        <v>52</v>
      </c>
      <c r="D213" s="57">
        <f>SUM(D214:D238)</f>
        <v>1583678</v>
      </c>
      <c r="E213" s="56">
        <f>SUM(E214:E238)</f>
        <v>142586</v>
      </c>
      <c r="F213" s="190"/>
      <c r="G213" s="56">
        <f>+G231+G238</f>
        <v>300000</v>
      </c>
      <c r="H213" s="56">
        <f>SUM(H214:H238)</f>
        <v>2026264</v>
      </c>
    </row>
    <row r="214" spans="1:10" x14ac:dyDescent="0.25">
      <c r="A214" s="5"/>
      <c r="B214" s="24">
        <v>1</v>
      </c>
      <c r="C214" s="224" t="s">
        <v>231</v>
      </c>
      <c r="D214" s="270">
        <f>+E214+H214</f>
        <v>16000</v>
      </c>
      <c r="E214" s="58"/>
      <c r="F214" s="287"/>
      <c r="G214" s="58"/>
      <c r="H214" s="355">
        <v>16000</v>
      </c>
    </row>
    <row r="215" spans="1:10" x14ac:dyDescent="0.25">
      <c r="A215" s="5"/>
      <c r="B215" s="25">
        <v>2</v>
      </c>
      <c r="C215" s="224" t="s">
        <v>232</v>
      </c>
      <c r="D215" s="270">
        <f t="shared" ref="D215:D237" si="13">+E215+H215</f>
        <v>160000</v>
      </c>
      <c r="E215" s="72"/>
      <c r="F215" s="284"/>
      <c r="G215" s="72"/>
      <c r="H215" s="106">
        <v>160000</v>
      </c>
    </row>
    <row r="216" spans="1:10" x14ac:dyDescent="0.25">
      <c r="A216" s="5"/>
      <c r="B216" s="24">
        <v>3</v>
      </c>
      <c r="C216" s="224" t="s">
        <v>233</v>
      </c>
      <c r="D216" s="270">
        <f t="shared" si="13"/>
        <v>100000</v>
      </c>
      <c r="E216" s="72"/>
      <c r="F216" s="284"/>
      <c r="G216" s="72"/>
      <c r="H216" s="106">
        <v>100000</v>
      </c>
    </row>
    <row r="217" spans="1:10" x14ac:dyDescent="0.25">
      <c r="A217" s="5"/>
      <c r="B217" s="25">
        <v>4</v>
      </c>
      <c r="C217" s="224" t="s">
        <v>234</v>
      </c>
      <c r="D217" s="270">
        <f t="shared" si="13"/>
        <v>52000</v>
      </c>
      <c r="E217" s="72"/>
      <c r="F217" s="284"/>
      <c r="G217" s="72"/>
      <c r="H217" s="106">
        <v>52000</v>
      </c>
    </row>
    <row r="218" spans="1:10" x14ac:dyDescent="0.25">
      <c r="A218" s="5"/>
      <c r="B218" s="25">
        <v>5</v>
      </c>
      <c r="C218" s="224" t="s">
        <v>235</v>
      </c>
      <c r="D218" s="270">
        <f t="shared" si="13"/>
        <v>100000</v>
      </c>
      <c r="E218" s="72"/>
      <c r="F218" s="284"/>
      <c r="G218" s="72"/>
      <c r="H218" s="106">
        <v>100000</v>
      </c>
    </row>
    <row r="219" spans="1:10" x14ac:dyDescent="0.25">
      <c r="A219" s="5"/>
      <c r="B219" s="24">
        <v>6</v>
      </c>
      <c r="C219" s="224" t="s">
        <v>236</v>
      </c>
      <c r="D219" s="270">
        <f t="shared" si="13"/>
        <v>20000</v>
      </c>
      <c r="E219" s="72"/>
      <c r="F219" s="284"/>
      <c r="G219" s="72"/>
      <c r="H219" s="106">
        <v>20000</v>
      </c>
    </row>
    <row r="220" spans="1:10" x14ac:dyDescent="0.25">
      <c r="A220" s="5"/>
      <c r="B220" s="25">
        <v>7</v>
      </c>
      <c r="C220" s="224" t="s">
        <v>237</v>
      </c>
      <c r="D220" s="270">
        <f t="shared" si="13"/>
        <v>50000</v>
      </c>
      <c r="E220" s="72"/>
      <c r="F220" s="284"/>
      <c r="G220" s="72"/>
      <c r="H220" s="106">
        <v>50000</v>
      </c>
    </row>
    <row r="221" spans="1:10" x14ac:dyDescent="0.25">
      <c r="A221" s="5"/>
      <c r="B221" s="25">
        <v>8</v>
      </c>
      <c r="C221" s="224" t="s">
        <v>238</v>
      </c>
      <c r="D221" s="270">
        <f t="shared" si="13"/>
        <v>10000</v>
      </c>
      <c r="E221" s="72"/>
      <c r="F221" s="292"/>
      <c r="G221" s="72"/>
      <c r="H221" s="106">
        <v>10000</v>
      </c>
    </row>
    <row r="222" spans="1:10" x14ac:dyDescent="0.25">
      <c r="A222" s="5"/>
      <c r="B222" s="24">
        <v>9</v>
      </c>
      <c r="C222" s="224" t="s">
        <v>239</v>
      </c>
      <c r="D222" s="270">
        <f>+H222-E222</f>
        <v>227414</v>
      </c>
      <c r="E222" s="72">
        <v>142586</v>
      </c>
      <c r="F222" s="292"/>
      <c r="G222" s="72"/>
      <c r="H222" s="106">
        <v>370000</v>
      </c>
    </row>
    <row r="223" spans="1:10" x14ac:dyDescent="0.25">
      <c r="A223" s="5"/>
      <c r="B223" s="25">
        <v>10</v>
      </c>
      <c r="C223" s="224" t="s">
        <v>240</v>
      </c>
      <c r="D223" s="270">
        <f t="shared" si="13"/>
        <v>170000</v>
      </c>
      <c r="E223" s="72"/>
      <c r="F223" s="292"/>
      <c r="G223" s="72"/>
      <c r="H223" s="106">
        <v>170000</v>
      </c>
    </row>
    <row r="224" spans="1:10" x14ac:dyDescent="0.25">
      <c r="A224" s="5"/>
      <c r="B224" s="25">
        <v>11</v>
      </c>
      <c r="C224" s="224" t="s">
        <v>241</v>
      </c>
      <c r="D224" s="270">
        <f t="shared" si="13"/>
        <v>160000</v>
      </c>
      <c r="E224" s="72"/>
      <c r="F224" s="292"/>
      <c r="G224" s="72"/>
      <c r="H224" s="106">
        <v>160000</v>
      </c>
    </row>
    <row r="225" spans="1:8" x14ac:dyDescent="0.25">
      <c r="A225" s="5"/>
      <c r="B225" s="24">
        <v>12</v>
      </c>
      <c r="C225" s="224" t="s">
        <v>242</v>
      </c>
      <c r="D225" s="270">
        <f t="shared" si="13"/>
        <v>50000</v>
      </c>
      <c r="E225" s="72"/>
      <c r="F225" s="292"/>
      <c r="G225" s="72"/>
      <c r="H225" s="106">
        <v>50000</v>
      </c>
    </row>
    <row r="226" spans="1:8" x14ac:dyDescent="0.25">
      <c r="A226" s="5"/>
      <c r="B226" s="25">
        <v>13</v>
      </c>
      <c r="C226" s="224" t="s">
        <v>243</v>
      </c>
      <c r="D226" s="270">
        <f t="shared" si="13"/>
        <v>20000</v>
      </c>
      <c r="E226" s="72"/>
      <c r="F226" s="292"/>
      <c r="G226" s="72"/>
      <c r="H226" s="106">
        <v>20000</v>
      </c>
    </row>
    <row r="227" spans="1:8" x14ac:dyDescent="0.25">
      <c r="A227" s="5"/>
      <c r="B227" s="25">
        <v>14</v>
      </c>
      <c r="C227" s="224" t="s">
        <v>244</v>
      </c>
      <c r="D227" s="270">
        <f t="shared" si="13"/>
        <v>10000</v>
      </c>
      <c r="E227" s="72"/>
      <c r="F227" s="292"/>
      <c r="G227" s="72"/>
      <c r="H227" s="106">
        <v>10000</v>
      </c>
    </row>
    <row r="228" spans="1:8" x14ac:dyDescent="0.25">
      <c r="A228" s="5"/>
      <c r="B228" s="24">
        <v>15</v>
      </c>
      <c r="C228" s="224" t="s">
        <v>245</v>
      </c>
      <c r="D228" s="270">
        <f t="shared" si="13"/>
        <v>5000</v>
      </c>
      <c r="E228" s="72"/>
      <c r="F228" s="292"/>
      <c r="G228" s="72"/>
      <c r="H228" s="106">
        <v>5000</v>
      </c>
    </row>
    <row r="229" spans="1:8" x14ac:dyDescent="0.25">
      <c r="A229" s="5"/>
      <c r="B229" s="25">
        <v>16</v>
      </c>
      <c r="C229" s="224" t="s">
        <v>246</v>
      </c>
      <c r="D229" s="270">
        <f t="shared" si="13"/>
        <v>2000</v>
      </c>
      <c r="E229" s="72"/>
      <c r="F229" s="292"/>
      <c r="G229" s="72"/>
      <c r="H229" s="106">
        <v>2000</v>
      </c>
    </row>
    <row r="230" spans="1:8" x14ac:dyDescent="0.25">
      <c r="A230" s="5"/>
      <c r="B230" s="25">
        <v>17</v>
      </c>
      <c r="C230" s="224" t="s">
        <v>247</v>
      </c>
      <c r="D230" s="270">
        <f t="shared" si="13"/>
        <v>10000</v>
      </c>
      <c r="E230" s="72"/>
      <c r="F230" s="292"/>
      <c r="G230" s="72"/>
      <c r="H230" s="106">
        <v>10000</v>
      </c>
    </row>
    <row r="231" spans="1:8" x14ac:dyDescent="0.25">
      <c r="A231" s="5"/>
      <c r="B231" s="24">
        <v>18</v>
      </c>
      <c r="C231" s="224" t="s">
        <v>248</v>
      </c>
      <c r="D231" s="270">
        <f>+E231+H231-G231</f>
        <v>114000</v>
      </c>
      <c r="E231" s="72"/>
      <c r="F231" s="292"/>
      <c r="G231" s="72">
        <v>150000</v>
      </c>
      <c r="H231" s="106">
        <v>264000</v>
      </c>
    </row>
    <row r="232" spans="1:8" x14ac:dyDescent="0.25">
      <c r="A232" s="5"/>
      <c r="B232" s="25">
        <v>19</v>
      </c>
      <c r="C232" s="224" t="s">
        <v>249</v>
      </c>
      <c r="D232" s="270">
        <f t="shared" si="13"/>
        <v>120000</v>
      </c>
      <c r="E232" s="72"/>
      <c r="F232" s="293"/>
      <c r="G232" s="72"/>
      <c r="H232" s="106">
        <v>120000</v>
      </c>
    </row>
    <row r="233" spans="1:8" x14ac:dyDescent="0.25">
      <c r="A233" s="5"/>
      <c r="B233" s="25">
        <v>20</v>
      </c>
      <c r="C233" s="224" t="s">
        <v>250</v>
      </c>
      <c r="D233" s="270">
        <f t="shared" si="13"/>
        <v>14000</v>
      </c>
      <c r="E233" s="72"/>
      <c r="F233" s="292"/>
      <c r="G233" s="72"/>
      <c r="H233" s="106">
        <v>14000</v>
      </c>
    </row>
    <row r="234" spans="1:8" x14ac:dyDescent="0.25">
      <c r="A234" s="5"/>
      <c r="B234" s="24">
        <v>21</v>
      </c>
      <c r="C234" s="224" t="s">
        <v>251</v>
      </c>
      <c r="D234" s="270">
        <f t="shared" si="13"/>
        <v>4164</v>
      </c>
      <c r="E234" s="72"/>
      <c r="F234" s="292"/>
      <c r="G234" s="72"/>
      <c r="H234" s="106">
        <v>4164</v>
      </c>
    </row>
    <row r="235" spans="1:8" x14ac:dyDescent="0.25">
      <c r="A235" s="5"/>
      <c r="B235" s="25">
        <v>22</v>
      </c>
      <c r="C235" s="224" t="s">
        <v>252</v>
      </c>
      <c r="D235" s="270">
        <f t="shared" si="13"/>
        <v>6000</v>
      </c>
      <c r="E235" s="72"/>
      <c r="F235" s="292"/>
      <c r="G235" s="72"/>
      <c r="H235" s="106">
        <v>6000</v>
      </c>
    </row>
    <row r="236" spans="1:8" x14ac:dyDescent="0.25">
      <c r="A236" s="5"/>
      <c r="B236" s="25">
        <v>23</v>
      </c>
      <c r="C236" s="224" t="s">
        <v>253</v>
      </c>
      <c r="D236" s="270">
        <f t="shared" si="13"/>
        <v>100</v>
      </c>
      <c r="E236" s="72"/>
      <c r="F236" s="292"/>
      <c r="G236" s="72"/>
      <c r="H236" s="106">
        <v>100</v>
      </c>
    </row>
    <row r="237" spans="1:8" x14ac:dyDescent="0.25">
      <c r="A237" s="5"/>
      <c r="B237" s="24">
        <v>24</v>
      </c>
      <c r="C237" s="224" t="s">
        <v>254</v>
      </c>
      <c r="D237" s="270">
        <f t="shared" si="13"/>
        <v>13000</v>
      </c>
      <c r="E237" s="72"/>
      <c r="F237" s="292"/>
      <c r="G237" s="72"/>
      <c r="H237" s="106">
        <v>13000</v>
      </c>
    </row>
    <row r="238" spans="1:8" ht="26.25" thickBot="1" x14ac:dyDescent="0.3">
      <c r="A238" s="5"/>
      <c r="B238" s="25">
        <v>25</v>
      </c>
      <c r="C238" s="225" t="s">
        <v>255</v>
      </c>
      <c r="D238" s="270">
        <f>+E238+H238-G238</f>
        <v>150000</v>
      </c>
      <c r="E238" s="72"/>
      <c r="F238" s="292"/>
      <c r="G238" s="72">
        <v>150000</v>
      </c>
      <c r="H238" s="106">
        <v>300000</v>
      </c>
    </row>
    <row r="239" spans="1:8" ht="15.75" thickBot="1" x14ac:dyDescent="0.3">
      <c r="A239" s="5"/>
      <c r="B239" s="194" t="s">
        <v>53</v>
      </c>
      <c r="C239" s="223" t="s">
        <v>54</v>
      </c>
      <c r="D239" s="271">
        <f>SUM(D240:D244)</f>
        <v>350000</v>
      </c>
      <c r="E239" s="56"/>
      <c r="F239" s="291"/>
      <c r="G239" s="97"/>
      <c r="H239" s="99">
        <f>+D239</f>
        <v>350000</v>
      </c>
    </row>
    <row r="240" spans="1:8" x14ac:dyDescent="0.25">
      <c r="A240" s="5"/>
      <c r="B240" s="24">
        <v>1</v>
      </c>
      <c r="C240" s="204" t="s">
        <v>91</v>
      </c>
      <c r="D240" s="272">
        <v>170000</v>
      </c>
      <c r="E240" s="121"/>
      <c r="F240" s="287"/>
      <c r="G240" s="110"/>
      <c r="H240" s="109">
        <f>+D240</f>
        <v>170000</v>
      </c>
    </row>
    <row r="241" spans="1:10" x14ac:dyDescent="0.25">
      <c r="A241" s="5"/>
      <c r="B241" s="25">
        <v>2</v>
      </c>
      <c r="C241" s="197" t="s">
        <v>87</v>
      </c>
      <c r="D241" s="273">
        <v>40000</v>
      </c>
      <c r="E241" s="107"/>
      <c r="F241" s="284"/>
      <c r="G241" s="111"/>
      <c r="H241" s="106">
        <f>+D241</f>
        <v>40000</v>
      </c>
    </row>
    <row r="242" spans="1:10" x14ac:dyDescent="0.25">
      <c r="A242" s="5"/>
      <c r="B242" s="25">
        <v>3</v>
      </c>
      <c r="C242" s="197" t="s">
        <v>92</v>
      </c>
      <c r="D242" s="273">
        <v>30000</v>
      </c>
      <c r="E242" s="107"/>
      <c r="F242" s="284"/>
      <c r="G242" s="111"/>
      <c r="H242" s="106">
        <f t="shared" ref="H242:H244" si="14">+D242</f>
        <v>30000</v>
      </c>
    </row>
    <row r="243" spans="1:10" x14ac:dyDescent="0.25">
      <c r="A243" s="5"/>
      <c r="B243" s="25">
        <v>4</v>
      </c>
      <c r="C243" s="197" t="s">
        <v>93</v>
      </c>
      <c r="D243" s="273">
        <v>100000</v>
      </c>
      <c r="E243" s="107"/>
      <c r="F243" s="284"/>
      <c r="G243" s="111"/>
      <c r="H243" s="106">
        <f t="shared" si="14"/>
        <v>100000</v>
      </c>
    </row>
    <row r="244" spans="1:10" ht="15.75" thickBot="1" x14ac:dyDescent="0.3">
      <c r="A244" s="5"/>
      <c r="B244" s="26">
        <v>5</v>
      </c>
      <c r="C244" s="205" t="s">
        <v>94</v>
      </c>
      <c r="D244" s="274">
        <v>10000</v>
      </c>
      <c r="E244" s="122"/>
      <c r="F244" s="288"/>
      <c r="G244" s="112"/>
      <c r="H244" s="106">
        <f t="shared" si="14"/>
        <v>10000</v>
      </c>
    </row>
    <row r="245" spans="1:10" ht="15.75" thickBot="1" x14ac:dyDescent="0.3">
      <c r="A245" s="5"/>
      <c r="B245" s="194" t="s">
        <v>55</v>
      </c>
      <c r="C245" s="223" t="s">
        <v>56</v>
      </c>
      <c r="D245" s="271"/>
      <c r="E245" s="113"/>
      <c r="F245" s="294"/>
      <c r="G245" s="99">
        <f>SUM(G246:G254)</f>
        <v>2480000</v>
      </c>
      <c r="H245" s="99">
        <f>+G245</f>
        <v>2480000</v>
      </c>
    </row>
    <row r="246" spans="1:10" ht="15.75" thickBot="1" x14ac:dyDescent="0.3">
      <c r="A246" s="5"/>
      <c r="B246" s="24">
        <v>1</v>
      </c>
      <c r="C246" s="226" t="s">
        <v>199</v>
      </c>
      <c r="D246" s="275"/>
      <c r="E246" s="114"/>
      <c r="F246" s="295"/>
      <c r="G246" s="275">
        <v>300000</v>
      </c>
      <c r="H246" s="307">
        <f>+G246</f>
        <v>300000</v>
      </c>
    </row>
    <row r="247" spans="1:10" x14ac:dyDescent="0.25">
      <c r="A247" s="5"/>
      <c r="B247" s="24">
        <v>2</v>
      </c>
      <c r="C247" s="176" t="s">
        <v>200</v>
      </c>
      <c r="D247" s="276"/>
      <c r="E247" s="114"/>
      <c r="F247" s="295"/>
      <c r="G247" s="276">
        <v>200000</v>
      </c>
      <c r="H247" s="307">
        <f>+G247</f>
        <v>200000</v>
      </c>
    </row>
    <row r="248" spans="1:10" x14ac:dyDescent="0.25">
      <c r="A248" s="5"/>
      <c r="B248" s="24">
        <v>3</v>
      </c>
      <c r="C248" s="177" t="s">
        <v>201</v>
      </c>
      <c r="D248" s="276"/>
      <c r="E248" s="114"/>
      <c r="F248" s="295"/>
      <c r="G248" s="276">
        <v>300000</v>
      </c>
      <c r="H248" s="307">
        <f t="shared" ref="H248:H254" si="15">+G248</f>
        <v>300000</v>
      </c>
    </row>
    <row r="249" spans="1:10" x14ac:dyDescent="0.25">
      <c r="A249" s="5"/>
      <c r="B249" s="24">
        <v>4</v>
      </c>
      <c r="C249" s="177" t="s">
        <v>202</v>
      </c>
      <c r="D249" s="276"/>
      <c r="E249" s="114"/>
      <c r="F249" s="295"/>
      <c r="G249" s="276">
        <v>50000</v>
      </c>
      <c r="H249" s="307">
        <f t="shared" si="15"/>
        <v>50000</v>
      </c>
    </row>
    <row r="250" spans="1:10" x14ac:dyDescent="0.25">
      <c r="A250" s="5"/>
      <c r="B250" s="24">
        <v>5</v>
      </c>
      <c r="C250" s="177" t="s">
        <v>203</v>
      </c>
      <c r="D250" s="276"/>
      <c r="E250" s="114"/>
      <c r="F250" s="295"/>
      <c r="G250" s="276">
        <v>10000</v>
      </c>
      <c r="H250" s="307">
        <f t="shared" si="15"/>
        <v>10000</v>
      </c>
    </row>
    <row r="251" spans="1:10" x14ac:dyDescent="0.25">
      <c r="A251" s="5"/>
      <c r="B251" s="24">
        <v>6</v>
      </c>
      <c r="C251" s="177" t="s">
        <v>204</v>
      </c>
      <c r="D251" s="276"/>
      <c r="E251" s="108"/>
      <c r="F251" s="293"/>
      <c r="G251" s="276">
        <v>70000</v>
      </c>
      <c r="H251" s="307">
        <f t="shared" si="15"/>
        <v>70000</v>
      </c>
    </row>
    <row r="252" spans="1:10" x14ac:dyDescent="0.25">
      <c r="A252" s="5"/>
      <c r="B252" s="24">
        <v>7</v>
      </c>
      <c r="C252" s="178" t="s">
        <v>205</v>
      </c>
      <c r="D252" s="276"/>
      <c r="E252" s="108"/>
      <c r="F252" s="293"/>
      <c r="G252" s="276">
        <v>50000</v>
      </c>
      <c r="H252" s="307">
        <f t="shared" si="15"/>
        <v>50000</v>
      </c>
    </row>
    <row r="253" spans="1:10" ht="25.5" x14ac:dyDescent="0.25">
      <c r="A253" s="5"/>
      <c r="B253" s="24">
        <v>8</v>
      </c>
      <c r="C253" s="179" t="s">
        <v>206</v>
      </c>
      <c r="D253" s="276"/>
      <c r="E253" s="108"/>
      <c r="F253" s="293"/>
      <c r="G253" s="276">
        <v>200000</v>
      </c>
      <c r="H253" s="307">
        <f t="shared" si="15"/>
        <v>200000</v>
      </c>
    </row>
    <row r="254" spans="1:10" ht="15.75" thickBot="1" x14ac:dyDescent="0.3">
      <c r="A254" s="5"/>
      <c r="B254" s="24">
        <v>9</v>
      </c>
      <c r="C254" s="180" t="s">
        <v>207</v>
      </c>
      <c r="D254" s="277"/>
      <c r="E254" s="108"/>
      <c r="F254" s="293"/>
      <c r="G254" s="277">
        <v>1300000</v>
      </c>
      <c r="H254" s="307">
        <f t="shared" si="15"/>
        <v>1300000</v>
      </c>
    </row>
    <row r="255" spans="1:10" ht="15.75" thickBot="1" x14ac:dyDescent="0.3">
      <c r="A255" s="5"/>
      <c r="B255" s="194" t="s">
        <v>57</v>
      </c>
      <c r="C255" s="223" t="s">
        <v>41</v>
      </c>
      <c r="D255" s="57">
        <v>150000</v>
      </c>
      <c r="E255" s="97">
        <v>0</v>
      </c>
      <c r="F255" s="115">
        <v>0</v>
      </c>
      <c r="G255" s="56">
        <v>200000</v>
      </c>
      <c r="H255" s="116">
        <f>+D255+G255</f>
        <v>350000</v>
      </c>
    </row>
    <row r="256" spans="1:10" ht="15.75" thickBot="1" x14ac:dyDescent="0.3">
      <c r="A256" s="8"/>
      <c r="B256" s="28" t="s">
        <v>58</v>
      </c>
      <c r="C256" s="196" t="s">
        <v>59</v>
      </c>
      <c r="D256" s="100">
        <f>+D259+D284+D311</f>
        <v>2454500</v>
      </c>
      <c r="E256" s="86"/>
      <c r="F256" s="188">
        <f>+F257+F259+F290</f>
        <v>22483776</v>
      </c>
      <c r="G256" s="86">
        <f>+G259+G290+G311</f>
        <v>6600625</v>
      </c>
      <c r="H256" s="101">
        <f>+D256+F256+G256</f>
        <v>31538901</v>
      </c>
      <c r="J256" s="356"/>
    </row>
    <row r="257" spans="1:10" ht="15.75" thickBot="1" x14ac:dyDescent="0.3">
      <c r="A257" s="7"/>
      <c r="B257" s="194" t="s">
        <v>60</v>
      </c>
      <c r="C257" s="223" t="s">
        <v>50</v>
      </c>
      <c r="D257" s="57">
        <v>0</v>
      </c>
      <c r="E257" s="56"/>
      <c r="F257" s="190">
        <f>+F258</f>
        <v>20240000</v>
      </c>
      <c r="G257" s="56">
        <v>0</v>
      </c>
      <c r="H257" s="99">
        <f>+H258</f>
        <v>20240000</v>
      </c>
    </row>
    <row r="258" spans="1:10" ht="15.75" thickBot="1" x14ac:dyDescent="0.3">
      <c r="A258" s="5"/>
      <c r="B258" s="36">
        <v>1</v>
      </c>
      <c r="C258" s="227" t="s">
        <v>10</v>
      </c>
      <c r="D258" s="118">
        <v>0</v>
      </c>
      <c r="E258" s="117"/>
      <c r="F258" s="296">
        <v>20240000</v>
      </c>
      <c r="G258" s="117">
        <v>0</v>
      </c>
      <c r="H258" s="119">
        <f>+F258</f>
        <v>20240000</v>
      </c>
      <c r="J258" s="171"/>
    </row>
    <row r="259" spans="1:10" ht="15.75" thickBot="1" x14ac:dyDescent="0.3">
      <c r="A259" s="5"/>
      <c r="B259" s="194" t="s">
        <v>61</v>
      </c>
      <c r="C259" s="116" t="s">
        <v>52</v>
      </c>
      <c r="D259" s="57">
        <f>SUM(D260:D283)</f>
        <v>1354500</v>
      </c>
      <c r="E259" s="56"/>
      <c r="F259" s="190">
        <f>SUM(F260:F283)</f>
        <v>1943420</v>
      </c>
      <c r="G259" s="56">
        <f>SUM(G260:G283)</f>
        <v>700000</v>
      </c>
      <c r="H259" s="56">
        <f>SUM(H260:H283)</f>
        <v>3997920</v>
      </c>
    </row>
    <row r="260" spans="1:10" x14ac:dyDescent="0.25">
      <c r="A260" s="5"/>
      <c r="B260" s="37">
        <v>1</v>
      </c>
      <c r="C260" s="228" t="s">
        <v>108</v>
      </c>
      <c r="D260" s="278">
        <v>120000</v>
      </c>
      <c r="E260" s="121"/>
      <c r="F260" s="297">
        <f>+H260-D260</f>
        <v>300000</v>
      </c>
      <c r="G260" s="58"/>
      <c r="H260" s="105">
        <v>420000</v>
      </c>
    </row>
    <row r="261" spans="1:10" x14ac:dyDescent="0.25">
      <c r="A261" s="5"/>
      <c r="B261" s="38">
        <v>2</v>
      </c>
      <c r="C261" s="228" t="s">
        <v>109</v>
      </c>
      <c r="D261" s="278">
        <v>20000</v>
      </c>
      <c r="E261" s="107"/>
      <c r="F261" s="298">
        <f>+H261-D261</f>
        <v>40000</v>
      </c>
      <c r="G261" s="60"/>
      <c r="H261" s="62">
        <v>60000</v>
      </c>
    </row>
    <row r="262" spans="1:10" x14ac:dyDescent="0.25">
      <c r="A262" s="5"/>
      <c r="B262" s="38">
        <v>3</v>
      </c>
      <c r="C262" s="228" t="s">
        <v>110</v>
      </c>
      <c r="D262" s="278">
        <v>10000</v>
      </c>
      <c r="E262" s="107"/>
      <c r="F262" s="298">
        <f t="shared" ref="F262:F267" si="16">+H262-D262</f>
        <v>20000</v>
      </c>
      <c r="G262" s="60"/>
      <c r="H262" s="62">
        <v>30000</v>
      </c>
    </row>
    <row r="263" spans="1:10" x14ac:dyDescent="0.25">
      <c r="A263" s="5"/>
      <c r="B263" s="38">
        <v>4</v>
      </c>
      <c r="C263" s="228" t="s">
        <v>333</v>
      </c>
      <c r="D263" s="278">
        <v>20000</v>
      </c>
      <c r="E263" s="107"/>
      <c r="F263" s="298">
        <f t="shared" si="16"/>
        <v>60000</v>
      </c>
      <c r="G263" s="60"/>
      <c r="H263" s="62">
        <v>80000</v>
      </c>
    </row>
    <row r="264" spans="1:10" x14ac:dyDescent="0.25">
      <c r="A264" s="5"/>
      <c r="B264" s="38">
        <v>5</v>
      </c>
      <c r="C264" s="228" t="s">
        <v>111</v>
      </c>
      <c r="D264" s="278">
        <v>5144</v>
      </c>
      <c r="E264" s="107"/>
      <c r="F264" s="298">
        <f t="shared" si="16"/>
        <v>18856</v>
      </c>
      <c r="G264" s="60"/>
      <c r="H264" s="62">
        <v>24000</v>
      </c>
    </row>
    <row r="265" spans="1:10" x14ac:dyDescent="0.25">
      <c r="A265" s="5"/>
      <c r="B265" s="38">
        <v>6</v>
      </c>
      <c r="C265" s="228" t="s">
        <v>112</v>
      </c>
      <c r="D265" s="278">
        <v>10000</v>
      </c>
      <c r="E265" s="107"/>
      <c r="F265" s="298">
        <f t="shared" si="16"/>
        <v>39920</v>
      </c>
      <c r="G265" s="60"/>
      <c r="H265" s="62">
        <v>49920</v>
      </c>
    </row>
    <row r="266" spans="1:10" x14ac:dyDescent="0.25">
      <c r="A266" s="5"/>
      <c r="B266" s="38">
        <v>7</v>
      </c>
      <c r="C266" s="228" t="s">
        <v>113</v>
      </c>
      <c r="D266" s="278">
        <v>10000</v>
      </c>
      <c r="E266" s="107"/>
      <c r="F266" s="298">
        <f t="shared" si="16"/>
        <v>20000</v>
      </c>
      <c r="G266" s="60"/>
      <c r="H266" s="62">
        <v>30000</v>
      </c>
    </row>
    <row r="267" spans="1:10" x14ac:dyDescent="0.25">
      <c r="A267" s="5"/>
      <c r="B267" s="38">
        <v>8</v>
      </c>
      <c r="C267" s="228" t="s">
        <v>114</v>
      </c>
      <c r="D267" s="278">
        <v>10000</v>
      </c>
      <c r="E267" s="107"/>
      <c r="F267" s="298">
        <f t="shared" si="16"/>
        <v>0</v>
      </c>
      <c r="G267" s="60"/>
      <c r="H267" s="62">
        <v>10000</v>
      </c>
    </row>
    <row r="268" spans="1:10" x14ac:dyDescent="0.25">
      <c r="A268" s="5"/>
      <c r="B268" s="38">
        <v>9</v>
      </c>
      <c r="C268" s="228" t="s">
        <v>115</v>
      </c>
      <c r="D268" s="278">
        <v>145000</v>
      </c>
      <c r="E268" s="107"/>
      <c r="F268" s="298">
        <f>+H268-G268-D268</f>
        <v>315000</v>
      </c>
      <c r="G268" s="60">
        <v>100000</v>
      </c>
      <c r="H268" s="62">
        <v>560000</v>
      </c>
    </row>
    <row r="269" spans="1:10" x14ac:dyDescent="0.25">
      <c r="A269" s="5"/>
      <c r="B269" s="38">
        <v>10</v>
      </c>
      <c r="C269" s="228" t="s">
        <v>116</v>
      </c>
      <c r="D269" s="278">
        <v>10000</v>
      </c>
      <c r="E269" s="107"/>
      <c r="F269" s="298">
        <f>+H269-D269</f>
        <v>0</v>
      </c>
      <c r="G269" s="60"/>
      <c r="H269" s="62">
        <v>10000</v>
      </c>
      <c r="J269" s="356"/>
    </row>
    <row r="270" spans="1:10" x14ac:dyDescent="0.25">
      <c r="A270" s="5"/>
      <c r="B270" s="38">
        <v>11</v>
      </c>
      <c r="C270" s="228" t="s">
        <v>117</v>
      </c>
      <c r="D270" s="278">
        <v>110000</v>
      </c>
      <c r="E270" s="107"/>
      <c r="F270" s="298">
        <f>+H270-G270-D270</f>
        <v>230000</v>
      </c>
      <c r="G270" s="60">
        <v>100000</v>
      </c>
      <c r="H270" s="62">
        <v>440000</v>
      </c>
    </row>
    <row r="271" spans="1:10" x14ac:dyDescent="0.25">
      <c r="A271" s="5"/>
      <c r="B271" s="38">
        <v>12</v>
      </c>
      <c r="C271" s="228" t="s">
        <v>118</v>
      </c>
      <c r="D271" s="278">
        <v>10000</v>
      </c>
      <c r="E271" s="107"/>
      <c r="F271" s="298">
        <v>0</v>
      </c>
      <c r="G271" s="60"/>
      <c r="H271" s="62">
        <v>10000</v>
      </c>
      <c r="J271" s="170"/>
    </row>
    <row r="272" spans="1:10" x14ac:dyDescent="0.25">
      <c r="A272" s="5"/>
      <c r="B272" s="38">
        <v>13</v>
      </c>
      <c r="C272" s="228" t="s">
        <v>119</v>
      </c>
      <c r="D272" s="278">
        <v>420356</v>
      </c>
      <c r="E272" s="107"/>
      <c r="F272" s="298">
        <v>279644</v>
      </c>
      <c r="G272" s="60">
        <v>300000</v>
      </c>
      <c r="H272" s="62">
        <v>1000000</v>
      </c>
      <c r="J272" s="171"/>
    </row>
    <row r="273" spans="1:10" x14ac:dyDescent="0.25">
      <c r="A273" s="5"/>
      <c r="B273" s="38">
        <v>14</v>
      </c>
      <c r="C273" s="228" t="s">
        <v>120</v>
      </c>
      <c r="D273" s="278">
        <v>15000</v>
      </c>
      <c r="E273" s="107"/>
      <c r="F273" s="298">
        <f>+H273-D273</f>
        <v>50000</v>
      </c>
      <c r="G273" s="60"/>
      <c r="H273" s="62">
        <v>65000</v>
      </c>
      <c r="J273" s="171"/>
    </row>
    <row r="274" spans="1:10" x14ac:dyDescent="0.25">
      <c r="A274" s="5"/>
      <c r="B274" s="38">
        <v>15</v>
      </c>
      <c r="C274" s="228" t="s">
        <v>121</v>
      </c>
      <c r="D274" s="278">
        <v>10000</v>
      </c>
      <c r="E274" s="107"/>
      <c r="F274" s="298">
        <f t="shared" ref="F274:F275" si="17">+H274-D274</f>
        <v>0</v>
      </c>
      <c r="G274" s="60"/>
      <c r="H274" s="62">
        <v>10000</v>
      </c>
    </row>
    <row r="275" spans="1:10" x14ac:dyDescent="0.25">
      <c r="A275" s="5"/>
      <c r="B275" s="38">
        <v>16</v>
      </c>
      <c r="C275" s="229" t="s">
        <v>122</v>
      </c>
      <c r="D275" s="279">
        <v>10000</v>
      </c>
      <c r="E275" s="107"/>
      <c r="F275" s="298">
        <f t="shared" si="17"/>
        <v>10000</v>
      </c>
      <c r="G275" s="60"/>
      <c r="H275" s="62">
        <v>20000</v>
      </c>
    </row>
    <row r="276" spans="1:10" x14ac:dyDescent="0.25">
      <c r="A276" s="5"/>
      <c r="B276" s="38">
        <v>17</v>
      </c>
      <c r="C276" s="199" t="s">
        <v>123</v>
      </c>
      <c r="D276" s="263">
        <v>120000</v>
      </c>
      <c r="E276" s="107"/>
      <c r="F276" s="298">
        <f>+H276-G276-D276</f>
        <v>280000</v>
      </c>
      <c r="G276" s="60">
        <v>100000</v>
      </c>
      <c r="H276" s="62">
        <v>500000</v>
      </c>
    </row>
    <row r="277" spans="1:10" x14ac:dyDescent="0.25">
      <c r="A277" s="5"/>
      <c r="B277" s="38">
        <v>18</v>
      </c>
      <c r="C277" s="199" t="s">
        <v>124</v>
      </c>
      <c r="D277" s="263">
        <v>120000</v>
      </c>
      <c r="E277" s="107"/>
      <c r="F277" s="298">
        <f>+H277-G277-D277</f>
        <v>280000</v>
      </c>
      <c r="G277" s="60">
        <v>100000</v>
      </c>
      <c r="H277" s="62">
        <v>500000</v>
      </c>
    </row>
    <row r="278" spans="1:10" x14ac:dyDescent="0.25">
      <c r="A278" s="5"/>
      <c r="B278" s="38">
        <v>19</v>
      </c>
      <c r="C278" s="199" t="s">
        <v>125</v>
      </c>
      <c r="D278" s="263">
        <v>80000</v>
      </c>
      <c r="E278" s="107"/>
      <c r="F278" s="298">
        <f>+H278-D278</f>
        <v>0</v>
      </c>
      <c r="G278" s="60"/>
      <c r="H278" s="62">
        <v>80000</v>
      </c>
    </row>
    <row r="279" spans="1:10" x14ac:dyDescent="0.25">
      <c r="A279" s="5"/>
      <c r="B279" s="38">
        <v>20</v>
      </c>
      <c r="C279" s="199" t="s">
        <v>126</v>
      </c>
      <c r="D279" s="263">
        <v>1000</v>
      </c>
      <c r="E279" s="107"/>
      <c r="F279" s="298">
        <f t="shared" ref="F279:F283" si="18">+H279-D279</f>
        <v>0</v>
      </c>
      <c r="G279" s="60"/>
      <c r="H279" s="62">
        <v>1000</v>
      </c>
    </row>
    <row r="280" spans="1:10" x14ac:dyDescent="0.25">
      <c r="A280" s="5"/>
      <c r="B280" s="38">
        <v>21</v>
      </c>
      <c r="C280" s="199" t="s">
        <v>127</v>
      </c>
      <c r="D280" s="263">
        <v>10000</v>
      </c>
      <c r="E280" s="107"/>
      <c r="F280" s="298">
        <f t="shared" si="18"/>
        <v>0</v>
      </c>
      <c r="G280" s="60"/>
      <c r="H280" s="62">
        <v>10000</v>
      </c>
    </row>
    <row r="281" spans="1:10" x14ac:dyDescent="0.25">
      <c r="A281" s="5"/>
      <c r="B281" s="38">
        <v>22</v>
      </c>
      <c r="C281" s="199" t="s">
        <v>128</v>
      </c>
      <c r="D281" s="263">
        <v>50000</v>
      </c>
      <c r="E281" s="107"/>
      <c r="F281" s="298">
        <f t="shared" si="18"/>
        <v>0</v>
      </c>
      <c r="G281" s="60"/>
      <c r="H281" s="62">
        <v>50000</v>
      </c>
    </row>
    <row r="282" spans="1:10" x14ac:dyDescent="0.25">
      <c r="A282" s="5"/>
      <c r="B282" s="38">
        <v>23</v>
      </c>
      <c r="C282" s="199" t="s">
        <v>129</v>
      </c>
      <c r="D282" s="263">
        <v>3000</v>
      </c>
      <c r="E282" s="107"/>
      <c r="F282" s="298">
        <f t="shared" si="18"/>
        <v>0</v>
      </c>
      <c r="G282" s="60"/>
      <c r="H282" s="62">
        <v>3000</v>
      </c>
    </row>
    <row r="283" spans="1:10" ht="15.75" thickBot="1" x14ac:dyDescent="0.3">
      <c r="A283" s="5"/>
      <c r="B283" s="38">
        <v>24</v>
      </c>
      <c r="C283" s="199" t="s">
        <v>130</v>
      </c>
      <c r="D283" s="263">
        <v>35000</v>
      </c>
      <c r="E283" s="107"/>
      <c r="F283" s="298">
        <f t="shared" si="18"/>
        <v>0</v>
      </c>
      <c r="G283" s="120"/>
      <c r="H283" s="62">
        <v>35000</v>
      </c>
    </row>
    <row r="284" spans="1:10" ht="15.75" thickBot="1" x14ac:dyDescent="0.3">
      <c r="A284" s="5"/>
      <c r="B284" s="194" t="s">
        <v>62</v>
      </c>
      <c r="C284" s="223" t="s">
        <v>22</v>
      </c>
      <c r="D284" s="271">
        <f>SUM(D285:D289)</f>
        <v>900000</v>
      </c>
      <c r="E284" s="97"/>
      <c r="F284" s="190"/>
      <c r="G284" s="97"/>
      <c r="H284" s="99">
        <f>+D284</f>
        <v>900000</v>
      </c>
    </row>
    <row r="285" spans="1:10" x14ac:dyDescent="0.25">
      <c r="A285" s="5"/>
      <c r="B285" s="37">
        <v>1</v>
      </c>
      <c r="C285" s="175" t="s">
        <v>91</v>
      </c>
      <c r="D285" s="280">
        <v>440000</v>
      </c>
      <c r="E285" s="89"/>
      <c r="F285" s="299"/>
      <c r="G285" s="89"/>
      <c r="H285" s="105">
        <f>+D285</f>
        <v>440000</v>
      </c>
    </row>
    <row r="286" spans="1:10" x14ac:dyDescent="0.25">
      <c r="A286" s="5"/>
      <c r="B286" s="38">
        <v>2</v>
      </c>
      <c r="C286" s="230" t="s">
        <v>87</v>
      </c>
      <c r="D286" s="239">
        <v>200000</v>
      </c>
      <c r="E286" s="69"/>
      <c r="F286" s="292"/>
      <c r="G286" s="69"/>
      <c r="H286" s="62">
        <f>+D286</f>
        <v>200000</v>
      </c>
    </row>
    <row r="287" spans="1:10" x14ac:dyDescent="0.25">
      <c r="A287" s="5"/>
      <c r="B287" s="38">
        <v>3</v>
      </c>
      <c r="C287" s="230" t="s">
        <v>23</v>
      </c>
      <c r="D287" s="239">
        <v>60000</v>
      </c>
      <c r="E287" s="69"/>
      <c r="F287" s="292"/>
      <c r="G287" s="69"/>
      <c r="H287" s="62">
        <f t="shared" ref="H287:H289" si="19">+D287</f>
        <v>60000</v>
      </c>
    </row>
    <row r="288" spans="1:10" x14ac:dyDescent="0.25">
      <c r="A288" s="5"/>
      <c r="B288" s="38">
        <v>4</v>
      </c>
      <c r="C288" s="230" t="s">
        <v>93</v>
      </c>
      <c r="D288" s="239">
        <v>150000</v>
      </c>
      <c r="E288" s="69"/>
      <c r="F288" s="292"/>
      <c r="G288" s="69"/>
      <c r="H288" s="62">
        <f t="shared" si="19"/>
        <v>150000</v>
      </c>
    </row>
    <row r="289" spans="1:10" ht="15.75" thickBot="1" x14ac:dyDescent="0.3">
      <c r="A289" s="5"/>
      <c r="B289" s="39">
        <v>5</v>
      </c>
      <c r="C289" s="231" t="s">
        <v>94</v>
      </c>
      <c r="D289" s="281">
        <v>50000</v>
      </c>
      <c r="E289" s="70"/>
      <c r="F289" s="300"/>
      <c r="G289" s="70"/>
      <c r="H289" s="62">
        <f t="shared" si="19"/>
        <v>50000</v>
      </c>
    </row>
    <row r="290" spans="1:10" ht="15.75" thickBot="1" x14ac:dyDescent="0.3">
      <c r="A290" s="5"/>
      <c r="B290" s="194" t="s">
        <v>63</v>
      </c>
      <c r="C290" s="232" t="s">
        <v>56</v>
      </c>
      <c r="D290" s="271"/>
      <c r="E290" s="97"/>
      <c r="F290" s="191">
        <f>+F297</f>
        <v>300356</v>
      </c>
      <c r="G290" s="99">
        <f>SUM(G291:G310)</f>
        <v>5600625</v>
      </c>
      <c r="H290" s="99">
        <f>+F290+G290</f>
        <v>5900981</v>
      </c>
    </row>
    <row r="291" spans="1:10" x14ac:dyDescent="0.25">
      <c r="A291" s="5"/>
      <c r="B291" s="37">
        <v>1</v>
      </c>
      <c r="C291" s="233" t="s">
        <v>131</v>
      </c>
      <c r="D291" s="282"/>
      <c r="E291" s="89"/>
      <c r="F291" s="301"/>
      <c r="G291" s="282">
        <v>500000</v>
      </c>
      <c r="H291" s="308">
        <f>+G291</f>
        <v>500000</v>
      </c>
    </row>
    <row r="292" spans="1:10" x14ac:dyDescent="0.25">
      <c r="A292" s="5"/>
      <c r="B292" s="37">
        <v>2</v>
      </c>
      <c r="C292" s="233" t="s">
        <v>132</v>
      </c>
      <c r="D292" s="282"/>
      <c r="E292" s="89"/>
      <c r="F292" s="299"/>
      <c r="G292" s="282">
        <v>350000</v>
      </c>
      <c r="H292" s="308">
        <f>+G292</f>
        <v>350000</v>
      </c>
    </row>
    <row r="293" spans="1:10" x14ac:dyDescent="0.25">
      <c r="A293" s="5"/>
      <c r="B293" s="37">
        <v>3</v>
      </c>
      <c r="C293" s="233" t="s">
        <v>133</v>
      </c>
      <c r="D293" s="282"/>
      <c r="E293" s="89"/>
      <c r="F293" s="299"/>
      <c r="G293" s="282">
        <v>500000</v>
      </c>
      <c r="H293" s="308">
        <f t="shared" ref="H293:H310" si="20">+G293</f>
        <v>500000</v>
      </c>
    </row>
    <row r="294" spans="1:10" x14ac:dyDescent="0.25">
      <c r="A294" s="5"/>
      <c r="B294" s="37">
        <v>4</v>
      </c>
      <c r="C294" s="233" t="s">
        <v>134</v>
      </c>
      <c r="D294" s="282"/>
      <c r="E294" s="89"/>
      <c r="F294" s="299"/>
      <c r="G294" s="282">
        <v>800000</v>
      </c>
      <c r="H294" s="308">
        <f t="shared" si="20"/>
        <v>800000</v>
      </c>
    </row>
    <row r="295" spans="1:10" x14ac:dyDescent="0.25">
      <c r="A295" s="5"/>
      <c r="B295" s="37">
        <v>5</v>
      </c>
      <c r="C295" s="234" t="s">
        <v>135</v>
      </c>
      <c r="D295" s="282"/>
      <c r="E295" s="89"/>
      <c r="F295" s="299"/>
      <c r="G295" s="282">
        <v>400000</v>
      </c>
      <c r="H295" s="308">
        <f t="shared" si="20"/>
        <v>400000</v>
      </c>
    </row>
    <row r="296" spans="1:10" x14ac:dyDescent="0.25">
      <c r="A296" s="5"/>
      <c r="B296" s="37">
        <v>6</v>
      </c>
      <c r="C296" s="234" t="s">
        <v>136</v>
      </c>
      <c r="D296" s="282"/>
      <c r="E296" s="89"/>
      <c r="F296" s="299"/>
      <c r="G296" s="282">
        <v>210000</v>
      </c>
      <c r="H296" s="308">
        <f t="shared" si="20"/>
        <v>210000</v>
      </c>
    </row>
    <row r="297" spans="1:10" x14ac:dyDescent="0.25">
      <c r="A297" s="5"/>
      <c r="B297" s="37">
        <v>7</v>
      </c>
      <c r="C297" s="233" t="s">
        <v>137</v>
      </c>
      <c r="D297" s="282"/>
      <c r="E297" s="89"/>
      <c r="F297" s="299">
        <v>300356</v>
      </c>
      <c r="G297" s="282">
        <v>219644</v>
      </c>
      <c r="H297" s="308">
        <f>+F297+G297</f>
        <v>520000</v>
      </c>
      <c r="J297" s="357"/>
    </row>
    <row r="298" spans="1:10" x14ac:dyDescent="0.25">
      <c r="A298" s="5"/>
      <c r="B298" s="37">
        <v>8</v>
      </c>
      <c r="C298" s="234" t="s">
        <v>138</v>
      </c>
      <c r="D298" s="282"/>
      <c r="E298" s="89"/>
      <c r="F298" s="299"/>
      <c r="G298" s="282">
        <v>200000</v>
      </c>
      <c r="H298" s="308">
        <f t="shared" si="20"/>
        <v>200000</v>
      </c>
    </row>
    <row r="299" spans="1:10" x14ac:dyDescent="0.25">
      <c r="A299" s="5"/>
      <c r="B299" s="37">
        <v>9</v>
      </c>
      <c r="C299" s="233" t="s">
        <v>139</v>
      </c>
      <c r="D299" s="282"/>
      <c r="E299" s="89"/>
      <c r="F299" s="299"/>
      <c r="G299" s="282">
        <v>1600000</v>
      </c>
      <c r="H299" s="308">
        <f t="shared" si="20"/>
        <v>1600000</v>
      </c>
      <c r="J299" s="171"/>
    </row>
    <row r="300" spans="1:10" x14ac:dyDescent="0.25">
      <c r="A300" s="5"/>
      <c r="B300" s="37">
        <v>10</v>
      </c>
      <c r="C300" s="233" t="s">
        <v>140</v>
      </c>
      <c r="D300" s="282"/>
      <c r="E300" s="89"/>
      <c r="F300" s="299"/>
      <c r="G300" s="282">
        <v>100000</v>
      </c>
      <c r="H300" s="308">
        <f t="shared" si="20"/>
        <v>100000</v>
      </c>
    </row>
    <row r="301" spans="1:10" x14ac:dyDescent="0.25">
      <c r="A301" s="5"/>
      <c r="B301" s="37">
        <v>11</v>
      </c>
      <c r="C301" s="233" t="s">
        <v>334</v>
      </c>
      <c r="D301" s="282"/>
      <c r="E301" s="89"/>
      <c r="F301" s="299"/>
      <c r="G301" s="282">
        <v>195981</v>
      </c>
      <c r="H301" s="308">
        <f t="shared" si="20"/>
        <v>195981</v>
      </c>
    </row>
    <row r="302" spans="1:10" x14ac:dyDescent="0.25">
      <c r="A302" s="5"/>
      <c r="B302" s="37">
        <v>12</v>
      </c>
      <c r="C302" s="233" t="s">
        <v>141</v>
      </c>
      <c r="D302" s="282"/>
      <c r="E302" s="69"/>
      <c r="F302" s="292"/>
      <c r="G302" s="282">
        <v>10000</v>
      </c>
      <c r="H302" s="308">
        <f t="shared" si="20"/>
        <v>10000</v>
      </c>
    </row>
    <row r="303" spans="1:10" x14ac:dyDescent="0.25">
      <c r="A303" s="5"/>
      <c r="B303" s="37">
        <v>13</v>
      </c>
      <c r="C303" s="233" t="s">
        <v>142</v>
      </c>
      <c r="D303" s="282"/>
      <c r="E303" s="69"/>
      <c r="F303" s="292"/>
      <c r="G303" s="282">
        <v>50000</v>
      </c>
      <c r="H303" s="308">
        <f t="shared" si="20"/>
        <v>50000</v>
      </c>
    </row>
    <row r="304" spans="1:10" x14ac:dyDescent="0.25">
      <c r="A304" s="5"/>
      <c r="B304" s="37">
        <v>14</v>
      </c>
      <c r="C304" s="233" t="s">
        <v>143</v>
      </c>
      <c r="D304" s="282"/>
      <c r="E304" s="69"/>
      <c r="F304" s="292"/>
      <c r="G304" s="282">
        <v>120000</v>
      </c>
      <c r="H304" s="308">
        <f t="shared" si="20"/>
        <v>120000</v>
      </c>
    </row>
    <row r="305" spans="1:8" x14ac:dyDescent="0.25">
      <c r="A305" s="5"/>
      <c r="B305" s="37">
        <v>15</v>
      </c>
      <c r="C305" s="233" t="s">
        <v>144</v>
      </c>
      <c r="D305" s="282"/>
      <c r="E305" s="69"/>
      <c r="F305" s="292"/>
      <c r="G305" s="282">
        <v>50000</v>
      </c>
      <c r="H305" s="308">
        <f t="shared" si="20"/>
        <v>50000</v>
      </c>
    </row>
    <row r="306" spans="1:8" x14ac:dyDescent="0.25">
      <c r="A306" s="5"/>
      <c r="B306" s="37">
        <v>16</v>
      </c>
      <c r="C306" s="233" t="s">
        <v>145</v>
      </c>
      <c r="D306" s="282"/>
      <c r="E306" s="69"/>
      <c r="F306" s="292"/>
      <c r="G306" s="282">
        <v>35000</v>
      </c>
      <c r="H306" s="308">
        <f t="shared" si="20"/>
        <v>35000</v>
      </c>
    </row>
    <row r="307" spans="1:8" x14ac:dyDescent="0.25">
      <c r="A307" s="5"/>
      <c r="B307" s="37">
        <v>17</v>
      </c>
      <c r="C307" s="233" t="s">
        <v>146</v>
      </c>
      <c r="D307" s="282"/>
      <c r="E307" s="69"/>
      <c r="F307" s="292"/>
      <c r="G307" s="282">
        <v>80000</v>
      </c>
      <c r="H307" s="308">
        <f t="shared" si="20"/>
        <v>80000</v>
      </c>
    </row>
    <row r="308" spans="1:8" x14ac:dyDescent="0.25">
      <c r="A308" s="5"/>
      <c r="B308" s="37">
        <v>18</v>
      </c>
      <c r="C308" s="233" t="s">
        <v>147</v>
      </c>
      <c r="D308" s="282"/>
      <c r="E308" s="69"/>
      <c r="F308" s="292"/>
      <c r="G308" s="282">
        <v>80000</v>
      </c>
      <c r="H308" s="308">
        <f t="shared" si="20"/>
        <v>80000</v>
      </c>
    </row>
    <row r="309" spans="1:8" x14ac:dyDescent="0.25">
      <c r="A309" s="5"/>
      <c r="B309" s="37">
        <v>19</v>
      </c>
      <c r="C309" s="233" t="s">
        <v>148</v>
      </c>
      <c r="D309" s="282"/>
      <c r="E309" s="69"/>
      <c r="F309" s="292"/>
      <c r="G309" s="282">
        <v>30000</v>
      </c>
      <c r="H309" s="308">
        <f t="shared" si="20"/>
        <v>30000</v>
      </c>
    </row>
    <row r="310" spans="1:8" ht="15.75" thickBot="1" x14ac:dyDescent="0.3">
      <c r="A310" s="5"/>
      <c r="B310" s="37">
        <v>20</v>
      </c>
      <c r="C310" s="233" t="s">
        <v>149</v>
      </c>
      <c r="D310" s="282"/>
      <c r="E310" s="69"/>
      <c r="F310" s="292"/>
      <c r="G310" s="282">
        <v>70000</v>
      </c>
      <c r="H310" s="308">
        <f t="shared" si="20"/>
        <v>70000</v>
      </c>
    </row>
    <row r="311" spans="1:8" ht="15.75" thickBot="1" x14ac:dyDescent="0.3">
      <c r="A311" s="4"/>
      <c r="B311" s="194" t="s">
        <v>64</v>
      </c>
      <c r="C311" s="223" t="s">
        <v>41</v>
      </c>
      <c r="D311" s="57">
        <v>200000</v>
      </c>
      <c r="E311" s="97"/>
      <c r="F311" s="291">
        <v>0</v>
      </c>
      <c r="G311" s="123">
        <v>300000</v>
      </c>
      <c r="H311" s="99">
        <f>+D311+G311</f>
        <v>500000</v>
      </c>
    </row>
    <row r="313" spans="1:8" x14ac:dyDescent="0.25">
      <c r="E313" s="124"/>
      <c r="F313" s="12" t="s">
        <v>347</v>
      </c>
    </row>
    <row r="314" spans="1:8" x14ac:dyDescent="0.25">
      <c r="F314" s="12" t="s">
        <v>345</v>
      </c>
    </row>
    <row r="315" spans="1:8" x14ac:dyDescent="0.25">
      <c r="F315" s="12" t="s">
        <v>346</v>
      </c>
    </row>
  </sheetData>
  <pageMargins left="0.7" right="0.7" top="0.75" bottom="0.75" header="0.3" footer="0.3"/>
  <pageSetup paperSize="9" scale="45" orientation="portrait" r:id="rId1"/>
  <rowBreaks count="2" manualBreakCount="2">
    <brk id="103" max="7" man="1"/>
    <brk id="20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3"/>
  <sheetViews>
    <sheetView zoomScaleNormal="100" workbookViewId="0">
      <selection activeCell="I32" sqref="I32"/>
    </sheetView>
  </sheetViews>
  <sheetFormatPr defaultRowHeight="15" x14ac:dyDescent="0.25"/>
  <cols>
    <col min="1" max="1" width="4.85546875" customWidth="1"/>
    <col min="2" max="2" width="22.85546875" customWidth="1"/>
    <col min="3" max="3" width="17.7109375" customWidth="1"/>
    <col min="4" max="4" width="17.85546875" customWidth="1"/>
    <col min="5" max="5" width="18.28515625" customWidth="1"/>
    <col min="6" max="6" width="2.85546875" customWidth="1"/>
    <col min="9" max="9" width="15.28515625" bestFit="1" customWidth="1"/>
  </cols>
  <sheetData>
    <row r="2" spans="1:9" ht="15.75" thickBot="1" x14ac:dyDescent="0.3"/>
    <row r="3" spans="1:9" ht="15.75" thickBot="1" x14ac:dyDescent="0.3">
      <c r="A3" s="144"/>
      <c r="B3" s="145"/>
      <c r="C3" s="145"/>
      <c r="D3" s="145"/>
      <c r="E3" s="145"/>
      <c r="F3" s="146"/>
    </row>
    <row r="4" spans="1:9" x14ac:dyDescent="0.25">
      <c r="A4" s="147"/>
      <c r="B4" s="148" t="s">
        <v>106</v>
      </c>
      <c r="C4" s="149"/>
      <c r="D4" s="149"/>
      <c r="E4" s="150"/>
      <c r="F4" s="151"/>
    </row>
    <row r="5" spans="1:9" x14ac:dyDescent="0.25">
      <c r="A5" s="152"/>
      <c r="B5" s="153"/>
      <c r="C5" s="154" t="s">
        <v>95</v>
      </c>
      <c r="D5" s="154" t="s">
        <v>96</v>
      </c>
      <c r="E5" s="155" t="s">
        <v>97</v>
      </c>
      <c r="F5" s="151"/>
    </row>
    <row r="6" spans="1:9" x14ac:dyDescent="0.25">
      <c r="A6" s="152"/>
      <c r="B6" s="153"/>
      <c r="C6" s="156">
        <v>10</v>
      </c>
      <c r="D6" s="156">
        <v>21</v>
      </c>
      <c r="E6" s="157"/>
      <c r="F6" s="151"/>
    </row>
    <row r="7" spans="1:9" x14ac:dyDescent="0.25">
      <c r="A7" s="158">
        <v>1</v>
      </c>
      <c r="B7" s="159" t="s">
        <v>70</v>
      </c>
      <c r="C7" s="160">
        <v>32470000</v>
      </c>
      <c r="D7" s="161"/>
      <c r="E7" s="162">
        <f>SUM(C7:D7)</f>
        <v>32470000</v>
      </c>
      <c r="F7" s="151"/>
    </row>
    <row r="8" spans="1:9" x14ac:dyDescent="0.25">
      <c r="A8" s="158">
        <v>2</v>
      </c>
      <c r="B8" s="159" t="s">
        <v>98</v>
      </c>
      <c r="C8" s="160">
        <v>19662000</v>
      </c>
      <c r="D8" s="161">
        <v>5338000</v>
      </c>
      <c r="E8" s="162">
        <f>SUM(C8:D8)</f>
        <v>25000000</v>
      </c>
      <c r="F8" s="151"/>
    </row>
    <row r="9" spans="1:9" x14ac:dyDescent="0.25">
      <c r="A9" s="158">
        <v>3</v>
      </c>
      <c r="B9" s="159" t="s">
        <v>99</v>
      </c>
      <c r="C9" s="160">
        <v>2700000</v>
      </c>
      <c r="D9" s="161"/>
      <c r="E9" s="162">
        <f>SUM(C9:D9)</f>
        <v>2700000</v>
      </c>
      <c r="F9" s="151"/>
    </row>
    <row r="10" spans="1:9" x14ac:dyDescent="0.25">
      <c r="A10" s="158">
        <v>4</v>
      </c>
      <c r="B10" s="159" t="s">
        <v>69</v>
      </c>
      <c r="C10" s="160">
        <v>3150000</v>
      </c>
      <c r="D10" s="161">
        <v>2000000</v>
      </c>
      <c r="E10" s="162">
        <f>SUM(C10:D10)</f>
        <v>5150000</v>
      </c>
      <c r="F10" s="151"/>
      <c r="I10" s="170"/>
    </row>
    <row r="11" spans="1:9" x14ac:dyDescent="0.25">
      <c r="A11" s="158">
        <v>5</v>
      </c>
      <c r="B11" s="159" t="s">
        <v>100</v>
      </c>
      <c r="C11" s="160">
        <v>13527118</v>
      </c>
      <c r="D11" s="161">
        <v>26828863</v>
      </c>
      <c r="E11" s="162">
        <f>SUM(C11:D11)</f>
        <v>40355981</v>
      </c>
      <c r="F11" s="151"/>
      <c r="I11" s="170"/>
    </row>
    <row r="12" spans="1:9" ht="15.75" thickBot="1" x14ac:dyDescent="0.3">
      <c r="A12" s="163"/>
      <c r="B12" s="164" t="s">
        <v>97</v>
      </c>
      <c r="C12" s="165">
        <f>SUM(C7:C11)</f>
        <v>71509118</v>
      </c>
      <c r="D12" s="165">
        <f>SUM(D7:D11)</f>
        <v>34166863</v>
      </c>
      <c r="E12" s="166">
        <f>SUM(E7:E11)</f>
        <v>105675981</v>
      </c>
      <c r="F12" s="151"/>
      <c r="I12" s="170"/>
    </row>
    <row r="13" spans="1:9" ht="15.75" thickBot="1" x14ac:dyDescent="0.3">
      <c r="A13" s="167"/>
      <c r="B13" s="168"/>
      <c r="C13" s="168"/>
      <c r="D13" s="168"/>
      <c r="E13" s="168"/>
      <c r="F13" s="169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Propozim buxheti 2023</vt:lpstr>
      <vt:lpstr>Buxheti dhe realizimi 2023</vt:lpstr>
      <vt:lpstr>'Propozim buxheti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Valbona Makolli</cp:lastModifiedBy>
  <cp:lastPrinted>2022-09-22T09:12:32Z</cp:lastPrinted>
  <dcterms:created xsi:type="dcterms:W3CDTF">2020-09-29T09:40:43Z</dcterms:created>
  <dcterms:modified xsi:type="dcterms:W3CDTF">2022-09-29T09:47:01Z</dcterms:modified>
</cp:coreProperties>
</file>