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Valbona.Makolli\AppData\Local\Microsoft\Windows\INetCache\Content.Outlook\4T3XVJ2P\"/>
    </mc:Choice>
  </mc:AlternateContent>
  <xr:revisionPtr revIDLastSave="0" documentId="13_ncr:1_{2286C97E-7D4A-4288-8B22-A519AEFC2A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xheti 2024" sheetId="1" r:id="rId1"/>
  </sheets>
  <definedNames>
    <definedName name="_xlnm.Print_Area" localSheetId="0">'buxheti 2024'!$A$1:$H$276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8" i="1" l="1"/>
  <c r="C6" i="1"/>
  <c r="F137" i="1"/>
  <c r="F110" i="1" s="1"/>
  <c r="F10" i="1" s="1"/>
  <c r="F6" i="1" s="1"/>
  <c r="F8" i="1" l="1"/>
  <c r="H6" i="1"/>
  <c r="H147" i="1"/>
  <c r="G178" i="1" l="1"/>
  <c r="C178" i="1"/>
  <c r="G164" i="1" l="1"/>
  <c r="G149" i="1"/>
  <c r="G137" i="1"/>
  <c r="H137" i="1" s="1"/>
  <c r="H180" i="1" l="1"/>
  <c r="H179" i="1"/>
  <c r="H172" i="1"/>
  <c r="H173" i="1"/>
  <c r="H174" i="1"/>
  <c r="H175" i="1"/>
  <c r="H176" i="1"/>
  <c r="H177" i="1"/>
  <c r="H171" i="1"/>
  <c r="H170" i="1"/>
  <c r="H167" i="1"/>
  <c r="H168" i="1"/>
  <c r="H166" i="1"/>
  <c r="H165" i="1"/>
  <c r="H158" i="1"/>
  <c r="H160" i="1"/>
  <c r="H161" i="1"/>
  <c r="H162" i="1"/>
  <c r="H163" i="1"/>
  <c r="H159" i="1"/>
  <c r="H155" i="1"/>
  <c r="H156" i="1"/>
  <c r="H154" i="1"/>
  <c r="H153" i="1"/>
  <c r="H151" i="1"/>
  <c r="H150" i="1"/>
  <c r="H140" i="1"/>
  <c r="H141" i="1"/>
  <c r="H142" i="1"/>
  <c r="H143" i="1"/>
  <c r="H144" i="1"/>
  <c r="H145" i="1"/>
  <c r="H146" i="1"/>
  <c r="H139" i="1"/>
  <c r="H138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16" i="1"/>
  <c r="H115" i="1"/>
  <c r="H113" i="1"/>
  <c r="H112" i="1"/>
  <c r="C164" i="1" l="1"/>
  <c r="H149" i="1"/>
  <c r="H152" i="1"/>
  <c r="G152" i="1"/>
  <c r="C152" i="1"/>
  <c r="C149" i="1" s="1"/>
  <c r="H178" i="1"/>
  <c r="H164" i="1"/>
  <c r="H223" i="1"/>
  <c r="E252" i="1" l="1"/>
  <c r="H255" i="1"/>
  <c r="H256" i="1"/>
  <c r="H257" i="1"/>
  <c r="H254" i="1"/>
  <c r="H253" i="1"/>
  <c r="H188" i="1" l="1"/>
  <c r="H189" i="1"/>
  <c r="H190" i="1"/>
  <c r="H191" i="1"/>
  <c r="H187" i="1"/>
  <c r="H186" i="1"/>
  <c r="G185" i="1"/>
  <c r="H198" i="1" l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197" i="1"/>
  <c r="H196" i="1"/>
  <c r="G195" i="1"/>
  <c r="H271" i="1" l="1"/>
  <c r="H219" i="1" l="1"/>
  <c r="H220" i="1"/>
  <c r="H221" i="1"/>
  <c r="H218" i="1"/>
  <c r="H217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34" i="1"/>
  <c r="H233" i="1"/>
  <c r="H261" i="1"/>
  <c r="H262" i="1"/>
  <c r="H263" i="1"/>
  <c r="H264" i="1"/>
  <c r="H265" i="1"/>
  <c r="H266" i="1"/>
  <c r="H267" i="1"/>
  <c r="H268" i="1"/>
  <c r="H269" i="1"/>
  <c r="H270" i="1"/>
  <c r="H260" i="1"/>
  <c r="H259" i="1"/>
  <c r="E258" i="1"/>
  <c r="H184" i="1"/>
  <c r="H183" i="1"/>
  <c r="H182" i="1"/>
  <c r="C181" i="1"/>
  <c r="H106" i="1" l="1"/>
  <c r="H107" i="1"/>
  <c r="H108" i="1"/>
  <c r="H109" i="1"/>
  <c r="H105" i="1"/>
  <c r="H104" i="1"/>
  <c r="H91" i="1" l="1"/>
  <c r="H92" i="1"/>
  <c r="H93" i="1"/>
  <c r="H94" i="1"/>
  <c r="H95" i="1"/>
  <c r="H96" i="1"/>
  <c r="H97" i="1"/>
  <c r="H98" i="1"/>
  <c r="H99" i="1"/>
  <c r="H100" i="1"/>
  <c r="H101" i="1"/>
  <c r="H102" i="1"/>
  <c r="H90" i="1"/>
  <c r="H89" i="1"/>
  <c r="H87" i="1"/>
  <c r="H86" i="1"/>
  <c r="H85" i="1"/>
  <c r="H81" i="1"/>
  <c r="H82" i="1"/>
  <c r="H83" i="1"/>
  <c r="H80" i="1"/>
  <c r="H79" i="1"/>
  <c r="H77" i="1"/>
  <c r="H76" i="1"/>
  <c r="H74" i="1"/>
  <c r="H73" i="1"/>
  <c r="H72" i="1"/>
  <c r="H70" i="1"/>
  <c r="H69" i="1"/>
  <c r="H67" i="1"/>
  <c r="H56" i="1"/>
  <c r="H57" i="1"/>
  <c r="H58" i="1"/>
  <c r="H59" i="1"/>
  <c r="H60" i="1"/>
  <c r="H61" i="1"/>
  <c r="H62" i="1"/>
  <c r="H63" i="1"/>
  <c r="H64" i="1"/>
  <c r="H65" i="1"/>
  <c r="H55" i="1"/>
  <c r="H54" i="1"/>
  <c r="H52" i="1"/>
  <c r="H51" i="1"/>
  <c r="H49" i="1"/>
  <c r="H48" i="1"/>
  <c r="H47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16" i="1"/>
  <c r="H15" i="1"/>
  <c r="G53" i="1"/>
  <c r="G13" i="1" s="1"/>
  <c r="C88" i="1" l="1"/>
  <c r="C84" i="1"/>
  <c r="C78" i="1"/>
  <c r="C68" i="1"/>
  <c r="C66" i="1"/>
  <c r="C50" i="1"/>
  <c r="H181" i="1"/>
  <c r="H258" i="1" l="1"/>
  <c r="H103" i="1" l="1"/>
  <c r="H252" i="1"/>
  <c r="H216" i="1"/>
  <c r="H185" i="1" l="1"/>
  <c r="H66" i="1" l="1"/>
  <c r="H84" i="1"/>
  <c r="H88" i="1"/>
  <c r="H68" i="1" l="1"/>
  <c r="H75" i="1" l="1"/>
  <c r="H50" i="1"/>
  <c r="H53" i="1"/>
  <c r="H78" i="1"/>
  <c r="H71" i="1"/>
  <c r="H46" i="1"/>
  <c r="H14" i="1"/>
  <c r="H13" i="1" l="1"/>
  <c r="G258" i="1" l="1"/>
  <c r="C252" i="1"/>
  <c r="E232" i="1"/>
  <c r="H232" i="1"/>
  <c r="G232" i="1"/>
  <c r="C232" i="1"/>
  <c r="H231" i="1"/>
  <c r="H230" i="1" s="1"/>
  <c r="E230" i="1"/>
  <c r="C230" i="1"/>
  <c r="H227" i="1"/>
  <c r="H226" i="1"/>
  <c r="H225" i="1"/>
  <c r="H224" i="1"/>
  <c r="G222" i="1"/>
  <c r="C216" i="1"/>
  <c r="C195" i="1"/>
  <c r="H195" i="1"/>
  <c r="D195" i="1"/>
  <c r="H194" i="1"/>
  <c r="H193" i="1" s="1"/>
  <c r="D193" i="1"/>
  <c r="C185" i="1"/>
  <c r="G181" i="1"/>
  <c r="H169" i="1"/>
  <c r="G169" i="1"/>
  <c r="C169" i="1"/>
  <c r="H157" i="1"/>
  <c r="G157" i="1"/>
  <c r="C157" i="1"/>
  <c r="C137" i="1"/>
  <c r="G114" i="1"/>
  <c r="C114" i="1"/>
  <c r="C111" i="1"/>
  <c r="C103" i="1"/>
  <c r="C75" i="1"/>
  <c r="C71" i="1"/>
  <c r="C53" i="1"/>
  <c r="C46" i="1"/>
  <c r="C14" i="1"/>
  <c r="H12" i="1"/>
  <c r="H11" i="1" s="1"/>
  <c r="C11" i="1"/>
  <c r="C8" i="1"/>
  <c r="H7" i="1"/>
  <c r="H8" i="1" s="1"/>
  <c r="C110" i="1" l="1"/>
  <c r="C13" i="1"/>
  <c r="C229" i="1"/>
  <c r="G229" i="1"/>
  <c r="C192" i="1"/>
  <c r="E229" i="1"/>
  <c r="D192" i="1"/>
  <c r="G111" i="1"/>
  <c r="G192" i="1"/>
  <c r="H222" i="1"/>
  <c r="H114" i="1"/>
  <c r="H111" i="1" l="1"/>
  <c r="G110" i="1"/>
  <c r="H110" i="1" s="1"/>
  <c r="D9" i="1"/>
  <c r="E9" i="1"/>
  <c r="H192" i="1"/>
  <c r="J192" i="1" s="1"/>
  <c r="H229" i="1"/>
  <c r="C10" i="1"/>
  <c r="C9" i="1" s="1"/>
  <c r="H9" i="1" l="1"/>
  <c r="G10" i="1"/>
  <c r="H10" i="1" s="1"/>
  <c r="J10" i="1" s="1"/>
</calcChain>
</file>

<file path=xl/sharedStrings.xml><?xml version="1.0" encoding="utf-8"?>
<sst xmlns="http://schemas.openxmlformats.org/spreadsheetml/2006/main" count="319" uniqueCount="309">
  <si>
    <t>Buxheti fillestar</t>
  </si>
  <si>
    <t xml:space="preserve">  Pozicionet  buxhetore</t>
  </si>
  <si>
    <t xml:space="preserve">Granti i përgjithshëm </t>
  </si>
  <si>
    <t xml:space="preserve">Granti për Shëndetësi </t>
  </si>
  <si>
    <t>Granti për Arsim</t>
  </si>
  <si>
    <t>Burimet vetanake</t>
  </si>
  <si>
    <t>Gjithsej</t>
  </si>
  <si>
    <t>Ligji për kryeqytet</t>
  </si>
  <si>
    <t>I</t>
  </si>
  <si>
    <t>BUXHETI I ADMINISTRATËS</t>
  </si>
  <si>
    <t>I.1</t>
  </si>
  <si>
    <t>PAGA DHE MËDITJE</t>
  </si>
  <si>
    <t>Paga dhe mëditje.</t>
  </si>
  <si>
    <t>I.2</t>
  </si>
  <si>
    <t>MALLRA DHE SHËRBIME</t>
  </si>
  <si>
    <t>I.2.1</t>
  </si>
  <si>
    <t>I.2.2</t>
  </si>
  <si>
    <t>Kampanjat promovuese</t>
  </si>
  <si>
    <t>Trajnimet &amp; workshope</t>
  </si>
  <si>
    <t>Dreka zyrtare</t>
  </si>
  <si>
    <t>I.2.3</t>
  </si>
  <si>
    <t>I.2.4</t>
  </si>
  <si>
    <t>DREJTORIA E PARQEVE</t>
  </si>
  <si>
    <t>I.2.5</t>
  </si>
  <si>
    <t>Mirëmbajtja e semaforëve</t>
  </si>
  <si>
    <t>Mirëmbajtja e monumenteve, fontanave dhe krojeve publike dhe të tjera</t>
  </si>
  <si>
    <t>Mirëmbajtja dhe rikonstruktimi i rrjetit të ndriçimit publik</t>
  </si>
  <si>
    <t>Mirëmbajtja e varrezave të qytetit</t>
  </si>
  <si>
    <t>Mirëmbajtja e qendrës te kompostimit</t>
  </si>
  <si>
    <t>I.2.6</t>
  </si>
  <si>
    <t>DREJTORIA E URBANIZMIT</t>
  </si>
  <si>
    <t>I.2.7</t>
  </si>
  <si>
    <t xml:space="preserve">DREJTORIA E PLANIFIKIMIT </t>
  </si>
  <si>
    <t>I.2.8</t>
  </si>
  <si>
    <t>I.2.9</t>
  </si>
  <si>
    <t>I.2.10</t>
  </si>
  <si>
    <t>I.3</t>
  </si>
  <si>
    <t>SHPENZIMET KOMUNALE</t>
  </si>
  <si>
    <t>Shpenzimi i energjisë elektrike për ndriçim  publik dhe semaforë.</t>
  </si>
  <si>
    <t>Uji.</t>
  </si>
  <si>
    <t>Telefonat fiks.</t>
  </si>
  <si>
    <t>I.4</t>
  </si>
  <si>
    <t>S H P E N Z I M E T    K A P I T A L E</t>
  </si>
  <si>
    <t>I.4.1</t>
  </si>
  <si>
    <t>DREJTORIA E ADMINISTRATËS</t>
  </si>
  <si>
    <t>I.4.3</t>
  </si>
  <si>
    <t>DREJTORIA E INVESTIMEVE KAPITALE DHE MENAXHIMIT TË KONTRATAVE</t>
  </si>
  <si>
    <t>Pastrimi i lumenjve dhe kanalizimi atmosferik</t>
  </si>
  <si>
    <t>1.4.5</t>
  </si>
  <si>
    <t>DREJTORIA E KULTURËS</t>
  </si>
  <si>
    <t>DREJTORIA E RINISË DHE SPORTEVE</t>
  </si>
  <si>
    <t>DREJTORIA E BUJQËSISË</t>
  </si>
  <si>
    <t>DREJTORIA E MIRËQENIES SOCIALE</t>
  </si>
  <si>
    <t>I.5</t>
  </si>
  <si>
    <t>SUBVENCIONE DHE TRANSFERE</t>
  </si>
  <si>
    <t>SUBVENCIONE DHE TRANSFERE PËR ADMINISTRATË</t>
  </si>
  <si>
    <t>SUBVENCIONE DHE TRANSFERE PËR KULTURË</t>
  </si>
  <si>
    <t>SUBVENCIONE DHE TRANSFERE PËR SHËRBIME SOCIALE DHE REZIDENCIALE</t>
  </si>
  <si>
    <t>II</t>
  </si>
  <si>
    <t xml:space="preserve">BUXHETI SEKTORIAL - SHËNDETËSIA </t>
  </si>
  <si>
    <t>II.1</t>
  </si>
  <si>
    <t>PAGA dhe MËDITJE</t>
  </si>
  <si>
    <t>II.2</t>
  </si>
  <si>
    <t>MALLRA dhe SHËRBIME</t>
  </si>
  <si>
    <t>Barna dhe material shpenzues</t>
  </si>
  <si>
    <t>Furnizim me veshmbathje</t>
  </si>
  <si>
    <t>II.3</t>
  </si>
  <si>
    <t>SHPENZIME KOMUNALE</t>
  </si>
  <si>
    <t>Energjia elektrike.</t>
  </si>
  <si>
    <t>Mbeturinat.</t>
  </si>
  <si>
    <t>Ngrohja qendrore.</t>
  </si>
  <si>
    <t>Telefon.</t>
  </si>
  <si>
    <t>II.4</t>
  </si>
  <si>
    <t>SHPENZIME  KAPITALE</t>
  </si>
  <si>
    <t>II.5</t>
  </si>
  <si>
    <t>III</t>
  </si>
  <si>
    <t>BUXHETI SEKTORIAL - ARSIMI</t>
  </si>
  <si>
    <t>III.1</t>
  </si>
  <si>
    <t>III.2</t>
  </si>
  <si>
    <t xml:space="preserve">Furnizime tjera shkollore </t>
  </si>
  <si>
    <t>Mirëmbajtja e ndërtesave të IEAA</t>
  </si>
  <si>
    <t>Mirëmbajtja e teknologjisë informative</t>
  </si>
  <si>
    <t>Shërbimet tjera kontraktuese (transporti i nxënësve + subvencionim I kopshtit me PPP)</t>
  </si>
  <si>
    <t>Furnizim me mjete higjienike në IEA</t>
  </si>
  <si>
    <t xml:space="preserve">Furnizimi me derivate për gjeneratorë </t>
  </si>
  <si>
    <t>Furnizimi me dru dhe pelet</t>
  </si>
  <si>
    <t>Furnizimi me derivate dhe lëndë djegëse</t>
  </si>
  <si>
    <t>Organizimi i shpalljeve, reklamave dhe konkurseve</t>
  </si>
  <si>
    <t>Blerje të tjera të mallrave</t>
  </si>
  <si>
    <t>Shërbimet shëndetësore (DDD + Kontrolli sanitar)</t>
  </si>
  <si>
    <t>Regjistrimi dhe sigurimi i automjeteve në IEAA</t>
  </si>
  <si>
    <t>III.3</t>
  </si>
  <si>
    <t>III.4</t>
  </si>
  <si>
    <t>Ndërtimi i shkollës "7 Shtatori"</t>
  </si>
  <si>
    <t>Ndërtimi i çerdhes "Lulevera"</t>
  </si>
  <si>
    <t>III.5</t>
  </si>
  <si>
    <t xml:space="preserve"> BUXHETI PËR VITIN  2024</t>
  </si>
  <si>
    <t>Burimet e financimit sipas Qarkores 2024/01</t>
  </si>
  <si>
    <t>Totali i burimeve të financimit sipas Qarkores 2024/01</t>
  </si>
  <si>
    <t>Totali i financimeve buxhetore për vitin 2024</t>
  </si>
  <si>
    <t>BUXHETI I KOMUNËS SË PRISHTINËS PËR VITIN 2024</t>
  </si>
  <si>
    <t>Regjistrimi  dhe sigurimi I automjeteve</t>
  </si>
  <si>
    <t>Buxhetimi gjinor</t>
  </si>
  <si>
    <t xml:space="preserve">Kontrata për rrëime dhe rend komunal </t>
  </si>
  <si>
    <t>Kontrata për pajisje teknike dhe teknologjike (radiolidhje etj.)</t>
  </si>
  <si>
    <t>Sinjali për mbajten gjedozike KOS</t>
  </si>
  <si>
    <t xml:space="preserve">Dekorimet verore, dimërore dhe shënimi i datave me rëndësi </t>
  </si>
  <si>
    <t>Shërbime të tjera kontraktuese</t>
  </si>
  <si>
    <t>Realizimi I hulumtimeve për shërbime sociale</t>
  </si>
  <si>
    <t>Mirëmbajtja dimërore e rrugëve dhe trotuareve, debllokimi i kanalizimit atmosferik (heqja e borës, fshirja e mbeturinave dhe larja sipas kushteve)</t>
  </si>
  <si>
    <t>Menaxhimi i mbeturinave</t>
  </si>
  <si>
    <t xml:space="preserve">Digjitalizimi i proceseve edukativo-arsimore </t>
  </si>
  <si>
    <t>Implementimi i planit për siguri në shkolla</t>
  </si>
  <si>
    <t>Trajnime dhe rritje të kapaciteteve për staf arsimor</t>
  </si>
  <si>
    <t>Kujdesi paliativ</t>
  </si>
  <si>
    <t>Mirëmbajtja e mobiljeve dhe pajisjeve të KPSH-së</t>
  </si>
  <si>
    <t>Mirëmbajtja dhe furnizimi  i teknologjisë informative - kompj.etj dhe internetit</t>
  </si>
  <si>
    <t>Qiraja për makineri (automjete)</t>
  </si>
  <si>
    <t xml:space="preserve">Shpenzimet e internetit për KPSH-së dhe shpenzimet postare </t>
  </si>
  <si>
    <t xml:space="preserve">Furnizim me material higjenik </t>
  </si>
  <si>
    <t>Hortikultura</t>
  </si>
  <si>
    <t>Promovimi i sportit dhe aktiviteteve sportive</t>
  </si>
  <si>
    <t xml:space="preserve">Arkitekti i Qytetit </t>
  </si>
  <si>
    <t xml:space="preserve">Legalizimi </t>
  </si>
  <si>
    <t>Promovimi i produkteve bujqësore përmes ngjarjeve, panaireve, trajnimeve dhe shitjes online me platformë e-commerce</t>
  </si>
  <si>
    <t>Përpilimi i strategjisë për agroturizëm dhe ngritje kapacitetesh</t>
  </si>
  <si>
    <t>I.2.11</t>
  </si>
  <si>
    <t>Mirëmbajtja e kamerave të sigurisë (në institucionet e Kryeqytetit, sheshet dhe hapësirat publike-nënkalimet)</t>
  </si>
  <si>
    <t xml:space="preserve">Sigurimi fizik i ndërtesave </t>
  </si>
  <si>
    <t>SUBVENCIONE DHE TRANSFERE PËR SIGURI DHE EMERGJENCA</t>
  </si>
  <si>
    <t>Vizitat në shtëpi për shtatzëna dhe fëmijë</t>
  </si>
  <si>
    <t>Ndërtimi i objektit të ndërmarrjes "Hortikultura"</t>
  </si>
  <si>
    <t>Salla Koncetrale (Qendra multikulturore "Evropa")</t>
  </si>
  <si>
    <t>DREJTORIA E PLANIFIKIMIT</t>
  </si>
  <si>
    <t>Blerja e tokave /objekteve komunala nga AKP</t>
  </si>
  <si>
    <t>1.4.6</t>
  </si>
  <si>
    <t>I.4.10</t>
  </si>
  <si>
    <t>I.4.2</t>
  </si>
  <si>
    <t>1.4.4</t>
  </si>
  <si>
    <t>I.4.7</t>
  </si>
  <si>
    <t>1.4.8</t>
  </si>
  <si>
    <t>I.4.9</t>
  </si>
  <si>
    <t>Ndërtimi i kopshteve bujqesore publike te "SHM Bujqesore"</t>
  </si>
  <si>
    <t xml:space="preserve">            Pëllumb Bajçinovci</t>
  </si>
  <si>
    <t xml:space="preserve">            ...........................</t>
  </si>
  <si>
    <t>DREJTORIA E ADMINISTRATËS KOMUNALE</t>
  </si>
  <si>
    <t>Furnizim për zyra</t>
  </si>
  <si>
    <t>Mirëmbajtja e rrjetit kompjuterik, shtrirja e kabllove dhe furnizimi me pjesë rezervë</t>
  </si>
  <si>
    <t>Mirëmbajtja e e-kiosqeve, furnizimi me pjesë rezervë dhe tonerë për printer dhe mirëmebatje e TI-së</t>
  </si>
  <si>
    <t>Qiraja për pajisje dhe softuer</t>
  </si>
  <si>
    <t>Shpenzimet për internet</t>
  </si>
  <si>
    <t>Furnizim me material shpenzues  dhe letër A4 dhe A për Komunën e Prishtinës</t>
  </si>
  <si>
    <t>Furnizim me qumësht për punëtorët e Komunës së Prishtinës</t>
  </si>
  <si>
    <t>Furnizim me uniforma dhe veshmbathje për punëtorët e Komunës së Prishtinës</t>
  </si>
  <si>
    <t>Furnizim dhe mirëmbajtja e klimatizimit për objektet komunale</t>
  </si>
  <si>
    <t>Furnizim me mjetet: elektrikë, hidrosanitari dhe bravari</t>
  </si>
  <si>
    <t>Furnizim me kafe dhe material tjetër për bufenë e Komunës së Prishtinës</t>
  </si>
  <si>
    <t>Furnzimi me certifikata blanko në Sektorin e gjendjes civile nga ARC-MPB</t>
  </si>
  <si>
    <t>Nevojat e Kuvendit komunal të Kryeqytetit</t>
  </si>
  <si>
    <t>Shërbime për marrëveshje të veçanta</t>
  </si>
  <si>
    <t>Karburant për automjete</t>
  </si>
  <si>
    <t>Qiraja për veturat zyrtare</t>
  </si>
  <si>
    <t>Mirëmbajtja dhe riparimi i automjeteve</t>
  </si>
  <si>
    <t>Shpenzimet e telefonisë mobile dhe shërbimeve postare</t>
  </si>
  <si>
    <t>Lëndë djegëse për ngrohje, derivate për gjeneratorë</t>
  </si>
  <si>
    <t>Bashkëfinancimet</t>
  </si>
  <si>
    <t>Udhëtimet zyrtare</t>
  </si>
  <si>
    <t>Pritjet zyrtare të delegacioneve</t>
  </si>
  <si>
    <t>Mirëmbajtja e GPS në vetura zyrtare</t>
  </si>
  <si>
    <t>Shërbimet e përfaqësimit, Avokaturës dhe procedurave të ndërmjetësimit</t>
  </si>
  <si>
    <t>Shpenzimet për anëtarsim</t>
  </si>
  <si>
    <t>DREJTORIA E INSPEKSIONIT</t>
  </si>
  <si>
    <t>Inventarizimi dhe mirëmbajtja e kurorave të gjelbra</t>
  </si>
  <si>
    <t>DREJTORIA E SHËRBIMEVE PUBLIKE</t>
  </si>
  <si>
    <t>Mirëmbajtja verore e rrugëve dhe trotuareve (fshirja, larja, pastrimi i kanal. atmosferik dhe ujëmbledhësit)</t>
  </si>
  <si>
    <t>Mirëmbajtja e ashensorëve të objekteve të Komunës dhe banimit kolektiv dhe rregullimi i pompave për ndërtesa</t>
  </si>
  <si>
    <t>Shpenzimet e transportit publik (Trafiku Urban dhe operatorët privatë)</t>
  </si>
  <si>
    <t>Prodhimi, furnizimi dhe vendosja e numrave të adresave për njësitë e banimit në komunën e Prishtinës</t>
  </si>
  <si>
    <t>Mirëmbatja e shpenzimeve të GIS-it</t>
  </si>
  <si>
    <t xml:space="preserve">Kuratori kulturor për organizime dhe manifestime të Kryeqytetit </t>
  </si>
  <si>
    <t>Furnizim me libra për nevojat e bibliotekës "Hivzi Sylejmani"</t>
  </si>
  <si>
    <t xml:space="preserve">BUXHETI  PËR DREJTORINË E SPORTIT </t>
  </si>
  <si>
    <t>Qiraja e hapësirave në Pallatin e Rinisë</t>
  </si>
  <si>
    <t xml:space="preserve">DREJTORIA E MIRËQENIES SOCIALE </t>
  </si>
  <si>
    <t>Shujtat e ngrohta për familjet në SNS</t>
  </si>
  <si>
    <t>Shtëpinë e të Moshuarve</t>
  </si>
  <si>
    <t>Shërbime te taksitë</t>
  </si>
  <si>
    <t xml:space="preserve">DREJTORIA E BUJQËSISË DHE ZHVILLIMIT RURAL </t>
  </si>
  <si>
    <t>Mirëmbajtja dhe organizimi i Tregut mobil</t>
  </si>
  <si>
    <t xml:space="preserve">DREJTORIA E SIGURISË </t>
  </si>
  <si>
    <t>Intervenime, riparime dhe mirëmbajtje urgjente dhe pajisje (elemente për sigurimin e lokacionit)</t>
  </si>
  <si>
    <t xml:space="preserve">Pajisje për QOEK (Qendra Operative Emergjente e Kryeqytetit) dhe mirëmbajtje e sistemit të alarmit publik </t>
  </si>
  <si>
    <t xml:space="preserve">Menaxhimi i QTQE (Qendra për Trajtimin e Qenve Endacakë) dhe trajtimi i qenëve endacakë </t>
  </si>
  <si>
    <t>Pikat ushqyese për qentë endacakë (furnizimi dhe shpërndarja e ushqimit) dhe QTE</t>
  </si>
  <si>
    <t>Furnizimi me pajisje të zjarrfikësve vullnetarë</t>
  </si>
  <si>
    <t xml:space="preserve">Vendosja e kamerave të sigurisë në Kryeqytet dhe shkolla </t>
  </si>
  <si>
    <t>Furnizimi, montimi, mirëmbajtja e pajisjeve për sistemin hyrje-dalje dhe sistmin e kamerave</t>
  </si>
  <si>
    <t xml:space="preserve">Implemetimi i planit për siguri në shkolla </t>
  </si>
  <si>
    <t xml:space="preserve">Artikuj për higjienë dhe mirëmbajtje </t>
  </si>
  <si>
    <t>Pajisje për të lënduarit në  AKRR (Aksidente)</t>
  </si>
  <si>
    <t>Ushqim ditor për personel 24/7/365</t>
  </si>
  <si>
    <t>Energjia  elektrike</t>
  </si>
  <si>
    <t>Nxehja qendrore</t>
  </si>
  <si>
    <t>Uji</t>
  </si>
  <si>
    <t>Mbledhja e mbeturinave</t>
  </si>
  <si>
    <t>Renovimi i objektit të vjetër dhe objektit të ri të Komunës, si dhe bashkësive lokale</t>
  </si>
  <si>
    <t>Ndërtimi i objektit të Arkivit të Komunës me infrastukturë përcjellëse</t>
  </si>
  <si>
    <t>Ndërtimi i nënkalimit Kalabri -Dardani, faza e parë</t>
  </si>
  <si>
    <t>Ndërtimi i nënkalimit në kryqëzim të rrugëve "Agim Ramadani" dhe "Ibrahim Lutfiu"</t>
  </si>
  <si>
    <t>Ndërtimi i fazës së dytë te "Unaza Qendër" dhe lidhja me lagjen "Arbëria", Prishtinë</t>
  </si>
  <si>
    <t>Ndërtimi i Ishullit urban Arbëri-Pallari i Rinisë</t>
  </si>
  <si>
    <t>Ndërtimi i sheshit "Xhorxh Bush"</t>
  </si>
  <si>
    <t>Rikonstruktimi i platosë në lagjen "Dardania", rruga "Bill Klinton" (tek Santea)</t>
  </si>
  <si>
    <t>Ndërtimi i Strehimores së qenve në Slivovë</t>
  </si>
  <si>
    <t>Ndertimi i tregjeve të gjelbra</t>
  </si>
  <si>
    <t>Ndërtimi i rrugës "A", faza II, dhe vazhdimi I kolektorit</t>
  </si>
  <si>
    <t>Intervenime infrastrukturore - ndarja zonale në 6 zona, në tërë territorin e komunës së Prishtinës</t>
  </si>
  <si>
    <t>Ndërtimi i rrugës lidhëse "Sofali-Kolovicë", faza II</t>
  </si>
  <si>
    <t>Ndërtimi i rrugëve në lagjen "Kodra e Trimave"</t>
  </si>
  <si>
    <t>Ndërtimi i kolektorit në fshatin Shkabaj, faza II</t>
  </si>
  <si>
    <t>Ndërtimi i mureve mbrojtëse BA, në rrugën Stallovë- Zllashë</t>
  </si>
  <si>
    <t>Ndërtimi i rrugëve në fshatin Mramor</t>
  </si>
  <si>
    <t>Ndërtimi I rrugës "Nekibe Kelmendi"- faza III</t>
  </si>
  <si>
    <t>Rikonstruktimi i rrugëve "Qamil Hoxha" dhe "Sylejman Vokshi"- faza II</t>
  </si>
  <si>
    <t>Ndërtimi i unazës së qytetit, segmenti - lindje/jug/perëndim ( Prishtina e Re )</t>
  </si>
  <si>
    <t>Ndërtimi i kolektorit në Hajvali, faza II</t>
  </si>
  <si>
    <t>Rikonstruktimi i hapësirës publike në rrugën "Egnatia", lagjja "Ulpiana"- Prishtinë</t>
  </si>
  <si>
    <t xml:space="preserve">DREJTORIA E SHËRBIMEVE PUBLIKE, MBROJTJES DHE SHPËTIMIT  </t>
  </si>
  <si>
    <t>Rikonstruktimi i paneleve solare në fshatin Shkabaj</t>
  </si>
  <si>
    <t>DREJTORIA E SIGURISË DHE EMERGJENCËS</t>
  </si>
  <si>
    <t>Dyert e garazheve të automjeteve në objetet e zjarrfikësve në BPZ në Kalabri (rruga "Tahir Zajmi")</t>
  </si>
  <si>
    <t>Pompa zhytëse  për objektin  e zjarrfikësve në BPZ në Kalabri (rruga "Tahir Zajmi")</t>
  </si>
  <si>
    <t>Shkallët emergjente në shkollat e Kryeqytetit ("Asim Vokshi", "Emin Duraku", "Shkëndija", "Elena Gjika", "Faik Konica", "Zenel Hajdini")</t>
  </si>
  <si>
    <t>Furnizimi me kamionë cisternë për ujë të pijshëm për Kryeqytetin</t>
  </si>
  <si>
    <t>Ndërtimi i parkut në lagjen "Kalabria", faza III</t>
  </si>
  <si>
    <t>Ndërtimi i këndeve rekreative te Bregu i Diellit</t>
  </si>
  <si>
    <t>Ndërimi i parkut te kryqëzimi i rrugëve "Mic Sokoli" dhe "Jakup Ferri"</t>
  </si>
  <si>
    <t xml:space="preserve">Ndërimi i parkut dhe rrethimi i varrezave të dëshmorëve  në lagjen "Bregu i Dielli" (kënd I lodrave) </t>
  </si>
  <si>
    <t>Rinovimi dhe rigjenerimi i pikës ikonike të kryeqytetit “Kurrizi’</t>
  </si>
  <si>
    <t xml:space="preserve">DREJTORIA E KULTURËS </t>
  </si>
  <si>
    <t xml:space="preserve">Rivitalizimi dhe adaptimi  i Tulltores -"Art &amp; Technology Hub, Tulltorja"  </t>
  </si>
  <si>
    <t>Renovime  dhe mirëmbajtje e Institucioneve vartëse dhe hapësirave kulturore ( renovime dhe mirëmbajtje e brendshme dhe e oborreve ,në teatrin "Dodona", bibliotkeka "Hivzi Sulejmani" me degët e saj ," Arkivi", "Qendra Kulturore e Fëmijëve të Prishtinës", si dhe Klubi i Boksit)</t>
  </si>
  <si>
    <t>Ndërtimi i terrenve dhe hapësirave sportive në komunën e Prishtinës - (në Barilevë dhe në Qendër)+C202</t>
  </si>
  <si>
    <t>Ndërtimi i tribunës lindore në stadiumin "2 Korriku" - vazhdimi</t>
  </si>
  <si>
    <t>Ndërtimi i tribunës KF "Ramiz Sadiku" - vazhdimi</t>
  </si>
  <si>
    <t xml:space="preserve"> Qendra Olimpike e Prishtinës - në Bernicë</t>
  </si>
  <si>
    <t>Ndërtimi i fitneseve, natyra në parqe dhe kënde strategjike të Prishtinës - në lagjen "Kodra e Trimave"</t>
  </si>
  <si>
    <t>Arena  Multifunksionale e Sportit - në Berrnicë</t>
  </si>
  <si>
    <t xml:space="preserve">Ndërtimi i terrenit sportiv në Hajvali </t>
  </si>
  <si>
    <t>Renovimi dhe mirëmbajtja e hapësirave ekzistuese sportive (në lagjet "Dardania", "Ulpiana", "Qendra", "Bregu i Diellit", "Mati", Gërmi, Koliq, Besi, "Arbëria", "Emshiri", "Lagjja e Universitetit)</t>
  </si>
  <si>
    <t>Ndërtimi i Thertores publike dhe Tregut të kafshëve në Bernicë të Epërme</t>
  </si>
  <si>
    <t>Ndërtimi i Qendrës për Punë Sociale te Shtepia për Persona të Moshuar</t>
  </si>
  <si>
    <t>Ndërtimi i Shtëpisë për Mbrojtjen e Fëmijëve në situatë emergjente te Shtëpia për Persona të Moshuar</t>
  </si>
  <si>
    <t xml:space="preserve">Renovime për qendra të ndryshme sociale, në lagjet: "Kodra e Trimave, "Tophane", "Qafa", "Aktashi", "Pejtoni", "Ulpiana" </t>
  </si>
  <si>
    <t>SUBVENCIONE DHE TRANSFERE PËR BUJQËSI DHE ZHVILLIM RURAL</t>
  </si>
  <si>
    <t>SUBVENCIONE DHE TRANSFERE PËR RINI DHE SPORT</t>
  </si>
  <si>
    <t xml:space="preserve">MALLRA dhe SHËRBIME   </t>
  </si>
  <si>
    <t>Furnizime për zyrë (material administrativ, shëndetësor etj..)</t>
  </si>
  <si>
    <t>Shpenzimet e stomatologjisë laboratorike  dhe RO kabineti</t>
  </si>
  <si>
    <t>Shërbime kontraktuse (pastrimi, shërb. Të veçanta etj…)</t>
  </si>
  <si>
    <t xml:space="preserve">Lëndë djegëse për ngrohje: dru dhe karburante/derivate </t>
  </si>
  <si>
    <t xml:space="preserve">Regjistrimi dhe sigurimi i automjeteve </t>
  </si>
  <si>
    <t xml:space="preserve">Mirëmbajtja dhe servisimi i automjeteve </t>
  </si>
  <si>
    <t xml:space="preserve">Sigurimi fizik i objekteve shëndetësore </t>
  </si>
  <si>
    <t>Dezinsektimi hapësinor, dezinfektimi I KPSH-së, DDD e KPSH-së , deratizimi i rrjetit të kanalizimit, garazheve, bodrumeve dhe hapësirave publike</t>
  </si>
  <si>
    <t>Pajisje të tjera</t>
  </si>
  <si>
    <t>Avans për para të imta për nevojat e KPSH-së</t>
  </si>
  <si>
    <t>Asgjesimi i barnave pa afat</t>
  </si>
  <si>
    <t>Renovimi i infrastrukturës së objekteve të shëndetësisë primare QMF7, QMF"Mati", QMF2, QMF6, QMF9, QMF8, QMU</t>
  </si>
  <si>
    <t>Furnizim me inventar për nevojat e objekteve të shëndetësisë primare QMF7, 2, 6, 8, 9, "Mati", "Mati1", QMU</t>
  </si>
  <si>
    <t xml:space="preserve">Furnizim me pajisje mjekësore për nevojat e shëndetësisë primare QMU, QKMF dhe të gjitha njësitë e saj </t>
  </si>
  <si>
    <t>Spitali  i Kryeqytetit - Çagllavicë</t>
  </si>
  <si>
    <t>Furnizimi me autovetura për nevojat e KPSH-së - QMU-së</t>
  </si>
  <si>
    <t>Programet për avancimin e arsimit (jashtëkurrikulare, mësim jo formal etj.)</t>
  </si>
  <si>
    <t xml:space="preserve">Fushatë vetëdijesuese për siguri në IEAA, edukim shëndetësor etj. </t>
  </si>
  <si>
    <t>Furnizimi me ushqim dhe pije (klaset 1-5 dhe çerdhet) dhe pilotim i mësimit gjithëditor</t>
  </si>
  <si>
    <t>Furnizimi për zyra (material didaktik, letër, material pedagogjik etj.)</t>
  </si>
  <si>
    <t>Energjia elektrike</t>
  </si>
  <si>
    <t>Ngrohja qendrore</t>
  </si>
  <si>
    <t>Telefon</t>
  </si>
  <si>
    <t xml:space="preserve">Ndërtimi i shkollës në lagjen "Kalabria" </t>
  </si>
  <si>
    <t>Renovimi dhe mirëmbajtja e IEAA "Sami Frashëri", "Ismail Qemali", "Hasan Prishtina", "Asim Vokshi", "Zenel Hajdini", "Xhevdet Doda", "Nazim Gafurri", "Mitrush Kuteli", "Teuta", "Rilindja", "Ali Kelmendi", "Nexhmi Mustafa etj.</t>
  </si>
  <si>
    <t>Rregullimi i oborreve dhe terreneve sportive: "Sami Frashëri, "Ismail Qemali", "Hasan Prishtina", "Asim Vokshi", "Zenel Hajdini", "Xhevdet Doda", "Nazim Gafurri", "Mitrush Kuteli", "Teuta", "Rilindja", "Ali Kelmendi", "Nexhmi Mustafa" etj.</t>
  </si>
  <si>
    <t>Furnizimi me inventar për IEAA (dollapa shkollorë për klasat 1-5): "Sami Frasheri", "Ismail Qemali", "Hasan Prishtina", "Asim Vokshi", "Zenel Hajdini", "Xhevdet Doda", "Nazim Gafurri", "Mitrush Kuteli", "Teuta", "Rilindja", "Ali Kelmendi", "Nexhmi Mustafa" et.</t>
  </si>
  <si>
    <t>Furnizimi me pajisje (IT, shkencë) për kabinete në IEAA: "Sami Frashëri", "Ismail Qemali", "Hasan Prishtina", "Asim Vokshi", "Zenel Hajdini", "Xhevdet Doda", "Nazim Gafurri", "Mitrush Kuteli", "Teuta", "Rilindja", "Ali Kelmendi", "Nexhmi Mustafa" etj.</t>
  </si>
  <si>
    <t xml:space="preserve">Ndërtimi i aneksit të çerdhes "Dielli" </t>
  </si>
  <si>
    <t>Instalimet dhe renovimet e ngrohjes qendrore në IEAA: "Sami Frashëri", "Ismail Qemali", "Hasan Prishtina", "Asim Vokshi", "Zenel Hajdini", "Xhevdet Doda", "Nazim Gafurri", "Mitrush Kuteli", "Teuta", "Rilindja", "Ali Kelmendi", "Nexhmi Mustafa" etj.</t>
  </si>
  <si>
    <t>Kryesuesi i Kuvendit të Kryeqytetit</t>
  </si>
  <si>
    <t>Furnizimi (blerja) e pajisjeve të teknologjisë informative</t>
  </si>
  <si>
    <t>Ndriçim sinjalizues për vendkalime për siguri, ndërtimi dhe modernizmi  i semaforëve, shtyllat antiparking dhe pistonët lëvizës-Qendra- "Tophane", "Dodona", Bregu i Diellit", "Ulpiana", "Dardania", "Lakërisht" Zona 2: "Kodra e Trimave" (krahu djathtas magjistralja Prishtinë - Podujevë), ZK Bernicë e Epërme, ZK Kolovicë, "Velania","Taslixhe", Zona Prishtina e Vjetër, ZK Llukar, "Vreshta". Zona 3: "Kodra e Trimave" ( Krahu majtas, magjistralja Prishtinë - Podujevë), "Arbëria", ZK Bernicë e Poshtme, ZK Shkabaj, Princi i Njelmët, Zona Industriale ( Krahu djathtas nga magjistralja Prishtinë - Fushë-Kosovë).</t>
  </si>
  <si>
    <t>Ndërtimi dhe funksionalizimi i kontenjerëve nëntokësor dhe gjysëm-nëntokësorë-Qendra- Tophane,Dodona,Bregu i Diellit,Ulpiana, Dardania, Lakrishte Zona 2:Kodra e Trimave( krahu djathtas magjistralja Prishtine- Podujeve), Z.K. Bernice e Eperme, Z.K. Kolovice, Velania,Taslixhe,Zona Prishtina e Vjeter, Z.K. Llukare, Vneshta. Zona 3: Kodra e Trimave ( Krahu Majtas Magjistralja prishtine- Podujeve), Arberia, Z.K.Bernica e Poshtme, Z.K. Shkabaj, Princi i Njelmt, Zona Industriale ( Krahu Djathtas nga Magjistralja PrishtinefusheKosove).Zona 4: Zona Industriale ( Krahu Majtas nga Magjistralja Prishtine- FusheKosove), Kalabria, Veterrniku,Lagjia Qendresa, Z.K. Qagllavica dhe Lagjia e Spitalit. Zona 5 : Sofalia, Mati I II III, Prishtina e Re, dhe Hajvalia.</t>
  </si>
  <si>
    <t>Rregullimi dhe ndërtimi i ashensorëve- "Qendra", "Tophane,"Dodona", "Bregu i Diellit", "Ulpiana", "Dardania", "Lakërishta", "Aktashi".</t>
  </si>
  <si>
    <t>Ndërtimi dhe rikonstruktimi i fontanave- "Qendra", "Tophane", "Dodona", "Bregu i Diellit", "Ulpiana", "Dardania", "Lakërishta, "Aktashi".</t>
  </si>
  <si>
    <t>Rregullimi i varrezave të martirëve dhe dëshmorëve në fshatin Makovc.</t>
  </si>
  <si>
    <t>Ndërtimi i tualeteve publike në qytet- "Qendra", "Tophane", "Dodona", "Bregu i Diellit", "Ulpiana", "Dardania", "Lakërishta, "Aktashi".</t>
  </si>
  <si>
    <t xml:space="preserve">Mobileria urbane (shporta, ulëse, drita dekorative, kroje publike dhe elemente të tjera për rregullimin e hapësirave publike në zonën urbane të qytetit) - "Qendra", "Tophane", "Dodona", "Bregu i Diellit", "Ulpiana", "Dardania", "Lakërishta", "Aktashi". </t>
  </si>
  <si>
    <t>Furnizimi me fidanë dhe shkurre shumëvjeçare për hapësirat e qytetit dhe parqet (pyllëzimi urban)</t>
  </si>
  <si>
    <t>Shtrirja e sistemit të ujitjes në parqet dhe hapësirat e Komunes së Prishtines- "Qendra", "Ulpiana", "Arbëria" dhe "Bregu i Diellit"</t>
  </si>
  <si>
    <t xml:space="preserve">Liceu Artistik, afër ndërtesës së Rilindjes </t>
  </si>
  <si>
    <t>Financim i huamarjes</t>
  </si>
  <si>
    <t>Klauzula investive</t>
  </si>
  <si>
    <t>Efiqienca e energjisë në ndërtesat publike në Prishtinë</t>
  </si>
  <si>
    <t>Ndërtimi, zgjerimi dhe modernizmi i rrjetit të ndriçimit publik: "Qendra", "Tophane", "Dodona", "Bregu i Diellit", "Ulpiana", "Dardania", "Lakërishta". Zona 2: "Kodra e Trimave"( krahu djathtas, magjistralja Prishtine - Podujeve), Z.K. Bernicë e Eperme, Z.K. Kolovicë, "Velania","Taslixhe", Zona "Prishtina e Vjetër, ZK Llukar, "Vneshta". Zona 3: "Kodra e Trimave" ( krahu majtas, magjistralja prishtinë - Podujevë), "Arbëria, Z.K.Bernicë e Poshtme, Z.K. Shkabaj, Përroi i Njelmët, Zona Industriale ( Krahu djathtas nga magjistralja Prishtinë - Fushë-Kosovë). Zona 4: Zona Industriale ( krahu majtas nga magjistralja Prishtinë - Fushë-Kosovë), "Kalabria", "Veterrniku", lagjja "Qendresa, ZK Qagllavicë dhe Lagjja e Spitalit. Zona 5: Sofalia, Mati I, II, III, Prishtina e Re, dhe Hajvalia.</t>
  </si>
  <si>
    <t xml:space="preserve">Sinjalizimi horizontal dhe vertikal-Qendra- Tophane,Dodona,Bregu i Diellit,Ulpiana, Dardania, Lakrishte Zona 2:Kodra e Trimave( krahu djathtas magjistralja Prishtine- Podujeve), Z.K. Bernice e Eperme, Z.K. Kolovice, Velania,Taslixhe,Zona Prishtina e Vjeter, Z.K. Llukare, Vneshta. Zona 3: Kodra e Trimave ( Krahu Majtas Magjistralja prishtine- Podujeve), Arberia, Z.K.Bernica e Poshtme, Z.K. Shkabaj, Princi i Njelmt, Zona Industriale ( Krahu Djathtas nga Magjistralja PrishtinefusheKosove).Zona 4: Zona Industriale ( Krahu Majtas nga Magjistralja Prishtine- FusheKosove), Kalabria, Veterrniku,Lagjia Qendresa, Z.K. Qagllavica dhe Lagjia e Spitalit. Zona 5 : Sofalia, Mati I II III, Prishtina e Re, dhe Hajvalia. </t>
  </si>
  <si>
    <t xml:space="preserve">Ndërtimi i rrethojave për siguri në mobilitet- "Qendra", "Tophane", "Dodona", "Bregu i Diellit", "Ulpiana", "Dardania", "Lakërishte" Zona 2: "Kodra e Trimave" ( krahu djathtas magjistralja Prishtinë- Podujevë), ZK Bernicë e Epërme, ZK Kolovicë, "Velania", "Taslixhe", Zona Prishtina e Vjetër, ZK Llukar, "Vneshta".  Zona 3: "Kodra e Trimave" ( krahu majtas, magjistralja Prishtinë - Podujevë), "Arbëria, ZK Bërnicë e Poshtme, ZK Shkabaj, Përroi i Njelmët, Zona Industriale ( krahu djathtas nga magjistralja Prishtinë - Fushë-Kosovë). Zona 4: Zona Industriale ( krahu majtas nga magjistralja Prishtinë - Fushë-Kosovë), "Kalabria", "Veterniku", lagjja "Qëndresa, Z.K. Çagllavicë dhe Lagjia e Spitalit. Zona 5: Sofalia, "Mati" I, II, III, Prishtina e Re dhe Hajvalia. </t>
  </si>
  <si>
    <t xml:space="preserve">Furnizimi me libra i bibliotekave shkollore në IEAA: "Faik Konica", "Ismail Qemali", "Hasan Prishtina", "Dardania", "Xhemail Mustafa" etj. </t>
  </si>
  <si>
    <t xml:space="preserve">Furnizimi, instalimi dhe mirëmbajtja e elektrikës, gjeneratorëve dhe klimave IP-të: "Sami Frashëri", "Ismail Qemali", "Hasan Prishtina", "Asim Vokshi", "Zenel Hajdini", "Xhevdet Doda", "Nazim Gafurri", "Mitrush Kuteli", "Teuta", "Rilindja", "Ali Kelmendi", "Nexhmi Mustafa" etj. </t>
  </si>
  <si>
    <t>Zorrë ø 75 dhe 52 per vetura te brigades se zjarrefikesve</t>
  </si>
  <si>
    <t>Ndërtimi i rrjetit të kanalizimeve fekale në tërë fshatrat e komunës së Prishtinës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</si>
</sst>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_([$€-2]\ * #,##0.00_);_([$€-2]\ * \(#,##0.00\);_([$€-2]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9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52">
    <xf numFmtId="0" fontId="0" fillId="0" borderId="0" xfId="0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3" fontId="6" fillId="0" borderId="6" xfId="1" applyFont="1" applyFill="1" applyBorder="1" applyAlignment="1">
      <alignment horizontal="left"/>
    </xf>
    <xf numFmtId="43" fontId="6" fillId="0" borderId="7" xfId="1" applyFont="1" applyFill="1" applyBorder="1" applyAlignment="1">
      <alignment horizontal="left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165" fontId="6" fillId="2" borderId="9" xfId="1" applyNumberFormat="1" applyFont="1" applyFill="1" applyBorder="1" applyAlignment="1">
      <alignment horizontal="center"/>
    </xf>
    <xf numFmtId="165" fontId="6" fillId="2" borderId="13" xfId="1" applyNumberFormat="1" applyFont="1" applyFill="1" applyBorder="1" applyAlignment="1">
      <alignment horizontal="center"/>
    </xf>
    <xf numFmtId="165" fontId="6" fillId="2" borderId="10" xfId="1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5" fontId="6" fillId="2" borderId="2" xfId="1" applyNumberFormat="1" applyFont="1" applyFill="1" applyBorder="1" applyAlignment="1">
      <alignment horizontal="center"/>
    </xf>
    <xf numFmtId="165" fontId="6" fillId="2" borderId="8" xfId="1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 textRotation="30" wrapText="1"/>
    </xf>
    <xf numFmtId="0" fontId="6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 vertical="center" textRotation="30" wrapText="1"/>
    </xf>
    <xf numFmtId="165" fontId="6" fillId="3" borderId="13" xfId="1" applyNumberFormat="1" applyFont="1" applyFill="1" applyBorder="1" applyAlignment="1">
      <alignment horizontal="center"/>
    </xf>
    <xf numFmtId="165" fontId="6" fillId="3" borderId="10" xfId="1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left"/>
    </xf>
    <xf numFmtId="165" fontId="6" fillId="4" borderId="13" xfId="1" applyNumberFormat="1" applyFont="1" applyFill="1" applyBorder="1" applyAlignment="1">
      <alignment horizontal="center"/>
    </xf>
    <xf numFmtId="165" fontId="6" fillId="4" borderId="10" xfId="1" applyNumberFormat="1" applyFont="1" applyFill="1" applyBorder="1" applyAlignment="1">
      <alignment horizontal="center"/>
    </xf>
    <xf numFmtId="2" fontId="6" fillId="5" borderId="13" xfId="0" applyNumberFormat="1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165" fontId="6" fillId="5" borderId="13" xfId="1" applyNumberFormat="1" applyFont="1" applyFill="1" applyBorder="1" applyAlignment="1">
      <alignment horizontal="center"/>
    </xf>
    <xf numFmtId="165" fontId="6" fillId="5" borderId="10" xfId="1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0" fontId="3" fillId="0" borderId="15" xfId="0" applyFont="1" applyBorder="1"/>
    <xf numFmtId="165" fontId="3" fillId="0" borderId="0" xfId="1" applyNumberFormat="1" applyFont="1" applyFill="1" applyBorder="1"/>
    <xf numFmtId="165" fontId="3" fillId="0" borderId="15" xfId="1" applyNumberFormat="1" applyFont="1" applyFill="1" applyBorder="1"/>
    <xf numFmtId="165" fontId="3" fillId="0" borderId="5" xfId="1" applyNumberFormat="1" applyFont="1" applyFill="1" applyBorder="1"/>
    <xf numFmtId="0" fontId="6" fillId="4" borderId="13" xfId="0" applyFont="1" applyFill="1" applyBorder="1"/>
    <xf numFmtId="0" fontId="3" fillId="0" borderId="16" xfId="0" applyFont="1" applyBorder="1" applyAlignment="1">
      <alignment horizontal="right"/>
    </xf>
    <xf numFmtId="165" fontId="3" fillId="0" borderId="19" xfId="1" applyNumberFormat="1" applyFont="1" applyFill="1" applyBorder="1"/>
    <xf numFmtId="165" fontId="3" fillId="0" borderId="20" xfId="1" applyNumberFormat="1" applyFont="1" applyFill="1" applyBorder="1"/>
    <xf numFmtId="165" fontId="3" fillId="0" borderId="16" xfId="1" applyNumberFormat="1" applyFont="1" applyFill="1" applyBorder="1"/>
    <xf numFmtId="0" fontId="3" fillId="0" borderId="17" xfId="0" applyFont="1" applyBorder="1" applyAlignment="1">
      <alignment horizontal="right"/>
    </xf>
    <xf numFmtId="165" fontId="3" fillId="0" borderId="17" xfId="1" applyNumberFormat="1" applyFont="1" applyFill="1" applyBorder="1"/>
    <xf numFmtId="165" fontId="3" fillId="0" borderId="21" xfId="1" applyNumberFormat="1" applyFont="1" applyFill="1" applyBorder="1"/>
    <xf numFmtId="165" fontId="3" fillId="3" borderId="22" xfId="1" applyNumberFormat="1" applyFont="1" applyFill="1" applyBorder="1"/>
    <xf numFmtId="165" fontId="3" fillId="3" borderId="23" xfId="1" applyNumberFormat="1" applyFont="1" applyFill="1" applyBorder="1"/>
    <xf numFmtId="165" fontId="3" fillId="3" borderId="17" xfId="1" applyNumberFormat="1" applyFont="1" applyFill="1" applyBorder="1"/>
    <xf numFmtId="165" fontId="3" fillId="3" borderId="21" xfId="1" applyNumberFormat="1" applyFont="1" applyFill="1" applyBorder="1"/>
    <xf numFmtId="165" fontId="6" fillId="4" borderId="9" xfId="1" applyNumberFormat="1" applyFont="1" applyFill="1" applyBorder="1"/>
    <xf numFmtId="165" fontId="6" fillId="4" borderId="13" xfId="1" applyNumberFormat="1" applyFont="1" applyFill="1" applyBorder="1"/>
    <xf numFmtId="165" fontId="6" fillId="4" borderId="10" xfId="1" applyNumberFormat="1" applyFont="1" applyFill="1" applyBorder="1"/>
    <xf numFmtId="0" fontId="3" fillId="0" borderId="19" xfId="0" applyFont="1" applyBorder="1" applyAlignment="1">
      <alignment horizontal="right"/>
    </xf>
    <xf numFmtId="165" fontId="3" fillId="0" borderId="24" xfId="1" applyNumberFormat="1" applyFont="1" applyFill="1" applyBorder="1"/>
    <xf numFmtId="165" fontId="3" fillId="3" borderId="19" xfId="0" applyNumberFormat="1" applyFont="1" applyFill="1" applyBorder="1"/>
    <xf numFmtId="165" fontId="3" fillId="0" borderId="22" xfId="1" applyNumberFormat="1" applyFont="1" applyFill="1" applyBorder="1"/>
    <xf numFmtId="165" fontId="3" fillId="0" borderId="23" xfId="1" applyNumberFormat="1" applyFont="1" applyFill="1" applyBorder="1"/>
    <xf numFmtId="0" fontId="3" fillId="0" borderId="22" xfId="0" applyFont="1" applyBorder="1" applyAlignment="1">
      <alignment horizontal="right"/>
    </xf>
    <xf numFmtId="165" fontId="3" fillId="0" borderId="19" xfId="0" applyNumberFormat="1" applyFont="1" applyBorder="1"/>
    <xf numFmtId="165" fontId="3" fillId="0" borderId="17" xfId="0" applyNumberFormat="1" applyFont="1" applyBorder="1"/>
    <xf numFmtId="0" fontId="3" fillId="0" borderId="19" xfId="0" applyFont="1" applyBorder="1"/>
    <xf numFmtId="0" fontId="3" fillId="0" borderId="17" xfId="0" applyFont="1" applyBorder="1"/>
    <xf numFmtId="0" fontId="3" fillId="0" borderId="22" xfId="0" applyFont="1" applyBorder="1"/>
    <xf numFmtId="165" fontId="6" fillId="5" borderId="13" xfId="1" applyNumberFormat="1" applyFont="1" applyFill="1" applyBorder="1" applyAlignment="1"/>
    <xf numFmtId="165" fontId="6" fillId="5" borderId="10" xfId="1" applyNumberFormat="1" applyFont="1" applyFill="1" applyBorder="1" applyAlignment="1"/>
    <xf numFmtId="165" fontId="6" fillId="5" borderId="13" xfId="2" applyNumberFormat="1" applyFont="1" applyFill="1" applyBorder="1" applyAlignment="1">
      <alignment horizontal="center"/>
    </xf>
    <xf numFmtId="165" fontId="6" fillId="5" borderId="10" xfId="2" applyNumberFormat="1" applyFont="1" applyFill="1" applyBorder="1" applyAlignment="1">
      <alignment horizontal="center"/>
    </xf>
    <xf numFmtId="165" fontId="6" fillId="4" borderId="9" xfId="2" applyNumberFormat="1" applyFont="1" applyFill="1" applyBorder="1"/>
    <xf numFmtId="165" fontId="3" fillId="4" borderId="13" xfId="2" applyNumberFormat="1" applyFont="1" applyFill="1" applyBorder="1"/>
    <xf numFmtId="165" fontId="3" fillId="4" borderId="10" xfId="2" applyNumberFormat="1" applyFont="1" applyFill="1" applyBorder="1"/>
    <xf numFmtId="165" fontId="6" fillId="4" borderId="13" xfId="2" applyNumberFormat="1" applyFont="1" applyFill="1" applyBorder="1"/>
    <xf numFmtId="3" fontId="7" fillId="3" borderId="18" xfId="0" applyNumberFormat="1" applyFont="1" applyFill="1" applyBorder="1" applyAlignment="1">
      <alignment horizontal="right"/>
    </xf>
    <xf numFmtId="165" fontId="3" fillId="3" borderId="19" xfId="2" applyNumberFormat="1" applyFont="1" applyFill="1" applyBorder="1"/>
    <xf numFmtId="165" fontId="3" fillId="3" borderId="24" xfId="2" applyNumberFormat="1" applyFont="1" applyFill="1" applyBorder="1"/>
    <xf numFmtId="165" fontId="7" fillId="3" borderId="16" xfId="1" applyNumberFormat="1" applyFont="1" applyFill="1" applyBorder="1"/>
    <xf numFmtId="165" fontId="7" fillId="3" borderId="19" xfId="1" applyNumberFormat="1" applyFont="1" applyFill="1" applyBorder="1"/>
    <xf numFmtId="165" fontId="3" fillId="3" borderId="17" xfId="2" applyNumberFormat="1" applyFont="1" applyFill="1" applyBorder="1"/>
    <xf numFmtId="165" fontId="3" fillId="3" borderId="21" xfId="2" applyNumberFormat="1" applyFont="1" applyFill="1" applyBorder="1"/>
    <xf numFmtId="165" fontId="3" fillId="3" borderId="20" xfId="2" applyNumberFormat="1" applyFont="1" applyFill="1" applyBorder="1"/>
    <xf numFmtId="165" fontId="7" fillId="3" borderId="17" xfId="1" applyNumberFormat="1" applyFont="1" applyFill="1" applyBorder="1"/>
    <xf numFmtId="3" fontId="6" fillId="4" borderId="9" xfId="2" applyNumberFormat="1" applyFont="1" applyFill="1" applyBorder="1"/>
    <xf numFmtId="165" fontId="7" fillId="3" borderId="17" xfId="0" applyNumberFormat="1" applyFont="1" applyFill="1" applyBorder="1" applyAlignment="1">
      <alignment horizontal="right" vertical="center" wrapText="1"/>
    </xf>
    <xf numFmtId="165" fontId="3" fillId="4" borderId="9" xfId="2" applyNumberFormat="1" applyFont="1" applyFill="1" applyBorder="1"/>
    <xf numFmtId="165" fontId="3" fillId="3" borderId="16" xfId="2" applyNumberFormat="1" applyFont="1" applyFill="1" applyBorder="1"/>
    <xf numFmtId="165" fontId="7" fillId="0" borderId="19" xfId="1" applyNumberFormat="1" applyFont="1" applyBorder="1"/>
    <xf numFmtId="165" fontId="7" fillId="3" borderId="17" xfId="1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left"/>
    </xf>
    <xf numFmtId="3" fontId="3" fillId="3" borderId="16" xfId="0" applyNumberFormat="1" applyFont="1" applyFill="1" applyBorder="1" applyAlignment="1">
      <alignment horizontal="right"/>
    </xf>
    <xf numFmtId="165" fontId="3" fillId="3" borderId="19" xfId="1" applyNumberFormat="1" applyFont="1" applyFill="1" applyBorder="1"/>
    <xf numFmtId="0" fontId="6" fillId="5" borderId="9" xfId="0" applyFont="1" applyFill="1" applyBorder="1" applyAlignment="1">
      <alignment horizontal="center"/>
    </xf>
    <xf numFmtId="165" fontId="6" fillId="5" borderId="13" xfId="1" applyNumberFormat="1" applyFont="1" applyFill="1" applyBorder="1"/>
    <xf numFmtId="165" fontId="3" fillId="5" borderId="13" xfId="1" applyNumberFormat="1" applyFont="1" applyFill="1" applyBorder="1"/>
    <xf numFmtId="165" fontId="3" fillId="5" borderId="9" xfId="1" applyNumberFormat="1" applyFont="1" applyFill="1" applyBorder="1"/>
    <xf numFmtId="165" fontId="6" fillId="5" borderId="10" xfId="1" applyNumberFormat="1" applyFont="1" applyFill="1" applyBorder="1"/>
    <xf numFmtId="0" fontId="3" fillId="5" borderId="29" xfId="0" applyFont="1" applyFill="1" applyBorder="1"/>
    <xf numFmtId="0" fontId="3" fillId="5" borderId="17" xfId="0" applyFont="1" applyFill="1" applyBorder="1" applyAlignment="1">
      <alignment horizontal="right"/>
    </xf>
    <xf numFmtId="0" fontId="3" fillId="5" borderId="18" xfId="0" applyFont="1" applyFill="1" applyBorder="1"/>
    <xf numFmtId="165" fontId="3" fillId="5" borderId="17" xfId="1" applyNumberFormat="1" applyFont="1" applyFill="1" applyBorder="1"/>
    <xf numFmtId="165" fontId="3" fillId="5" borderId="18" xfId="1" applyNumberFormat="1" applyFont="1" applyFill="1" applyBorder="1"/>
    <xf numFmtId="166" fontId="3" fillId="5" borderId="17" xfId="0" applyNumberFormat="1" applyFont="1" applyFill="1" applyBorder="1"/>
    <xf numFmtId="0" fontId="3" fillId="5" borderId="18" xfId="0" applyFont="1" applyFill="1" applyBorder="1" applyAlignment="1">
      <alignment wrapText="1"/>
    </xf>
    <xf numFmtId="166" fontId="6" fillId="4" borderId="13" xfId="0" applyNumberFormat="1" applyFont="1" applyFill="1" applyBorder="1"/>
    <xf numFmtId="0" fontId="6" fillId="5" borderId="13" xfId="0" applyFont="1" applyFill="1" applyBorder="1"/>
    <xf numFmtId="165" fontId="6" fillId="5" borderId="9" xfId="1" applyNumberFormat="1" applyFont="1" applyFill="1" applyBorder="1" applyAlignment="1">
      <alignment horizontal="right"/>
    </xf>
    <xf numFmtId="165" fontId="6" fillId="5" borderId="13" xfId="1" applyNumberFormat="1" applyFont="1" applyFill="1" applyBorder="1" applyAlignment="1">
      <alignment horizontal="right"/>
    </xf>
    <xf numFmtId="165" fontId="6" fillId="5" borderId="10" xfId="1" applyNumberFormat="1" applyFont="1" applyFill="1" applyBorder="1" applyAlignment="1">
      <alignment horizontal="right"/>
    </xf>
    <xf numFmtId="166" fontId="6" fillId="5" borderId="13" xfId="0" applyNumberFormat="1" applyFont="1" applyFill="1" applyBorder="1"/>
    <xf numFmtId="165" fontId="3" fillId="0" borderId="15" xfId="1" applyNumberFormat="1" applyFont="1" applyFill="1" applyBorder="1" applyAlignment="1">
      <alignment horizontal="right"/>
    </xf>
    <xf numFmtId="166" fontId="3" fillId="0" borderId="15" xfId="0" applyNumberFormat="1" applyFont="1" applyBorder="1"/>
    <xf numFmtId="165" fontId="6" fillId="5" borderId="9" xfId="1" applyNumberFormat="1" applyFont="1" applyFill="1" applyBorder="1"/>
    <xf numFmtId="165" fontId="3" fillId="0" borderId="18" xfId="1" applyNumberFormat="1" applyFont="1" applyBorder="1" applyAlignment="1">
      <alignment vertical="center" wrapText="1"/>
    </xf>
    <xf numFmtId="166" fontId="3" fillId="0" borderId="17" xfId="0" applyNumberFormat="1" applyFont="1" applyBorder="1"/>
    <xf numFmtId="166" fontId="6" fillId="5" borderId="9" xfId="0" applyNumberFormat="1" applyFont="1" applyFill="1" applyBorder="1"/>
    <xf numFmtId="165" fontId="3" fillId="5" borderId="10" xfId="1" applyNumberFormat="1" applyFont="1" applyFill="1" applyBorder="1"/>
    <xf numFmtId="165" fontId="3" fillId="3" borderId="19" xfId="1" applyNumberFormat="1" applyFont="1" applyFill="1" applyBorder="1" applyAlignment="1">
      <alignment horizontal="right"/>
    </xf>
    <xf numFmtId="166" fontId="3" fillId="0" borderId="19" xfId="0" applyNumberFormat="1" applyFont="1" applyBorder="1"/>
    <xf numFmtId="165" fontId="3" fillId="3" borderId="17" xfId="1" applyNumberFormat="1" applyFont="1" applyFill="1" applyBorder="1" applyAlignment="1">
      <alignment horizontal="right"/>
    </xf>
    <xf numFmtId="165" fontId="3" fillId="3" borderId="22" xfId="1" applyNumberFormat="1" applyFont="1" applyFill="1" applyBorder="1" applyAlignment="1">
      <alignment horizontal="right"/>
    </xf>
    <xf numFmtId="165" fontId="3" fillId="5" borderId="13" xfId="1" applyNumberFormat="1" applyFont="1" applyFill="1" applyBorder="1" applyAlignment="1">
      <alignment horizontal="right"/>
    </xf>
    <xf numFmtId="165" fontId="3" fillId="6" borderId="19" xfId="1" applyNumberFormat="1" applyFont="1" applyFill="1" applyBorder="1" applyAlignment="1">
      <alignment horizontal="right"/>
    </xf>
    <xf numFmtId="43" fontId="6" fillId="5" borderId="13" xfId="1" applyFont="1" applyFill="1" applyBorder="1"/>
    <xf numFmtId="0" fontId="3" fillId="3" borderId="15" xfId="0" applyFont="1" applyFill="1" applyBorder="1" applyAlignment="1">
      <alignment horizontal="right"/>
    </xf>
    <xf numFmtId="0" fontId="3" fillId="3" borderId="15" xfId="0" applyFont="1" applyFill="1" applyBorder="1"/>
    <xf numFmtId="165" fontId="3" fillId="3" borderId="0" xfId="1" applyNumberFormat="1" applyFont="1" applyFill="1" applyBorder="1"/>
    <xf numFmtId="165" fontId="3" fillId="3" borderId="15" xfId="1" applyNumberFormat="1" applyFont="1" applyFill="1" applyBorder="1"/>
    <xf numFmtId="166" fontId="3" fillId="3" borderId="15" xfId="0" applyNumberFormat="1" applyFont="1" applyFill="1" applyBorder="1"/>
    <xf numFmtId="0" fontId="3" fillId="3" borderId="19" xfId="0" applyFont="1" applyFill="1" applyBorder="1" applyAlignment="1">
      <alignment horizontal="right"/>
    </xf>
    <xf numFmtId="166" fontId="3" fillId="3" borderId="19" xfId="0" applyNumberFormat="1" applyFont="1" applyFill="1" applyBorder="1"/>
    <xf numFmtId="0" fontId="3" fillId="3" borderId="17" xfId="0" applyFont="1" applyFill="1" applyBorder="1" applyAlignment="1">
      <alignment horizontal="right"/>
    </xf>
    <xf numFmtId="166" fontId="3" fillId="3" borderId="17" xfId="0" applyNumberFormat="1" applyFont="1" applyFill="1" applyBorder="1"/>
    <xf numFmtId="43" fontId="3" fillId="3" borderId="19" xfId="1" applyFont="1" applyFill="1" applyBorder="1"/>
    <xf numFmtId="43" fontId="3" fillId="3" borderId="17" xfId="1" applyFont="1" applyFill="1" applyBorder="1"/>
    <xf numFmtId="0" fontId="3" fillId="3" borderId="22" xfId="0" applyFont="1" applyFill="1" applyBorder="1" applyAlignment="1">
      <alignment horizontal="right"/>
    </xf>
    <xf numFmtId="43" fontId="3" fillId="3" borderId="22" xfId="1" applyFont="1" applyFill="1" applyBorder="1"/>
    <xf numFmtId="43" fontId="6" fillId="5" borderId="13" xfId="1" applyFont="1" applyFill="1" applyBorder="1" applyAlignment="1"/>
    <xf numFmtId="3" fontId="9" fillId="8" borderId="32" xfId="0" applyNumberFormat="1" applyFont="1" applyFill="1" applyBorder="1" applyAlignment="1">
      <alignment horizontal="right"/>
    </xf>
    <xf numFmtId="0" fontId="7" fillId="0" borderId="0" xfId="0" applyFont="1"/>
    <xf numFmtId="166" fontId="7" fillId="0" borderId="0" xfId="0" applyNumberFormat="1" applyFont="1"/>
    <xf numFmtId="165" fontId="3" fillId="5" borderId="0" xfId="1" applyNumberFormat="1" applyFont="1" applyFill="1" applyBorder="1"/>
    <xf numFmtId="166" fontId="3" fillId="5" borderId="0" xfId="0" applyNumberFormat="1" applyFont="1" applyFill="1"/>
    <xf numFmtId="0" fontId="12" fillId="0" borderId="16" xfId="0" applyFont="1" applyBorder="1"/>
    <xf numFmtId="0" fontId="11" fillId="0" borderId="17" xfId="0" applyFont="1" applyBorder="1"/>
    <xf numFmtId="0" fontId="11" fillId="3" borderId="17" xfId="0" applyFont="1" applyFill="1" applyBorder="1"/>
    <xf numFmtId="0" fontId="11" fillId="0" borderId="27" xfId="0" applyFont="1" applyBorder="1"/>
    <xf numFmtId="166" fontId="6" fillId="5" borderId="8" xfId="0" applyNumberFormat="1" applyFont="1" applyFill="1" applyBorder="1"/>
    <xf numFmtId="3" fontId="10" fillId="0" borderId="16" xfId="0" applyNumberFormat="1" applyFont="1" applyBorder="1"/>
    <xf numFmtId="3" fontId="10" fillId="0" borderId="17" xfId="0" applyNumberFormat="1" applyFont="1" applyBorder="1"/>
    <xf numFmtId="3" fontId="10" fillId="3" borderId="17" xfId="0" applyNumberFormat="1" applyFont="1" applyFill="1" applyBorder="1"/>
    <xf numFmtId="43" fontId="9" fillId="8" borderId="32" xfId="1" applyFont="1" applyFill="1" applyBorder="1" applyAlignment="1">
      <alignment horizontal="right"/>
    </xf>
    <xf numFmtId="0" fontId="11" fillId="3" borderId="16" xfId="0" applyFont="1" applyFill="1" applyBorder="1"/>
    <xf numFmtId="0" fontId="12" fillId="7" borderId="27" xfId="0" applyFont="1" applyFill="1" applyBorder="1" applyAlignment="1">
      <alignment vertical="center"/>
    </xf>
    <xf numFmtId="3" fontId="11" fillId="3" borderId="27" xfId="0" applyNumberFormat="1" applyFont="1" applyFill="1" applyBorder="1"/>
    <xf numFmtId="166" fontId="3" fillId="5" borderId="16" xfId="0" applyNumberFormat="1" applyFont="1" applyFill="1" applyBorder="1"/>
    <xf numFmtId="166" fontId="3" fillId="5" borderId="29" xfId="0" applyNumberFormat="1" applyFont="1" applyFill="1" applyBorder="1"/>
    <xf numFmtId="166" fontId="3" fillId="5" borderId="18" xfId="0" applyNumberFormat="1" applyFont="1" applyFill="1" applyBorder="1"/>
    <xf numFmtId="165" fontId="3" fillId="5" borderId="16" xfId="1" applyNumberFormat="1" applyFont="1" applyFill="1" applyBorder="1"/>
    <xf numFmtId="165" fontId="3" fillId="5" borderId="12" xfId="1" applyNumberFormat="1" applyFont="1" applyFill="1" applyBorder="1"/>
    <xf numFmtId="165" fontId="3" fillId="5" borderId="29" xfId="1" applyNumberFormat="1" applyFont="1" applyFill="1" applyBorder="1" applyAlignment="1">
      <alignment horizontal="right"/>
    </xf>
    <xf numFmtId="0" fontId="3" fillId="5" borderId="16" xfId="0" applyFont="1" applyFill="1" applyBorder="1" applyAlignment="1">
      <alignment horizontal="right"/>
    </xf>
    <xf numFmtId="0" fontId="3" fillId="5" borderId="12" xfId="0" applyFont="1" applyFill="1" applyBorder="1" applyAlignment="1">
      <alignment horizontal="right"/>
    </xf>
    <xf numFmtId="165" fontId="11" fillId="3" borderId="16" xfId="1" applyNumberFormat="1" applyFont="1" applyFill="1" applyBorder="1"/>
    <xf numFmtId="165" fontId="11" fillId="0" borderId="17" xfId="1" applyNumberFormat="1" applyFont="1" applyFill="1" applyBorder="1"/>
    <xf numFmtId="165" fontId="11" fillId="3" borderId="27" xfId="1" applyNumberFormat="1" applyFont="1" applyFill="1" applyBorder="1"/>
    <xf numFmtId="0" fontId="3" fillId="0" borderId="30" xfId="0" applyFont="1" applyBorder="1" applyAlignment="1">
      <alignment horizontal="right"/>
    </xf>
    <xf numFmtId="0" fontId="6" fillId="5" borderId="8" xfId="0" applyFont="1" applyFill="1" applyBorder="1"/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43" fontId="11" fillId="3" borderId="17" xfId="2" applyFont="1" applyFill="1" applyBorder="1" applyAlignment="1">
      <alignment horizontal="left"/>
    </xf>
    <xf numFmtId="0" fontId="11" fillId="0" borderId="17" xfId="0" applyFont="1" applyBorder="1" applyAlignment="1">
      <alignment horizontal="left" wrapText="1"/>
    </xf>
    <xf numFmtId="166" fontId="11" fillId="3" borderId="16" xfId="0" applyNumberFormat="1" applyFont="1" applyFill="1" applyBorder="1"/>
    <xf numFmtId="166" fontId="11" fillId="0" borderId="17" xfId="0" applyNumberFormat="1" applyFont="1" applyBorder="1"/>
    <xf numFmtId="166" fontId="11" fillId="3" borderId="17" xfId="0" applyNumberFormat="1" applyFont="1" applyFill="1" applyBorder="1"/>
    <xf numFmtId="43" fontId="6" fillId="4" borderId="9" xfId="1" applyFont="1" applyFill="1" applyBorder="1"/>
    <xf numFmtId="0" fontId="10" fillId="0" borderId="33" xfId="0" applyFont="1" applyBorder="1" applyAlignment="1">
      <alignment vertical="center" wrapText="1"/>
    </xf>
    <xf numFmtId="3" fontId="11" fillId="3" borderId="16" xfId="0" applyNumberFormat="1" applyFont="1" applyFill="1" applyBorder="1"/>
    <xf numFmtId="3" fontId="11" fillId="3" borderId="17" xfId="0" applyNumberFormat="1" applyFont="1" applyFill="1" applyBorder="1"/>
    <xf numFmtId="0" fontId="6" fillId="0" borderId="14" xfId="0" applyFont="1" applyBorder="1" applyAlignment="1">
      <alignment horizontal="center"/>
    </xf>
    <xf numFmtId="0" fontId="6" fillId="4" borderId="14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center"/>
    </xf>
    <xf numFmtId="0" fontId="3" fillId="0" borderId="4" xfId="0" applyFont="1" applyBorder="1"/>
    <xf numFmtId="0" fontId="6" fillId="4" borderId="14" xfId="0" applyFont="1" applyFill="1" applyBorder="1"/>
    <xf numFmtId="0" fontId="10" fillId="0" borderId="33" xfId="0" applyFont="1" applyBorder="1" applyAlignment="1">
      <alignment horizontal="left"/>
    </xf>
    <xf numFmtId="0" fontId="10" fillId="0" borderId="33" xfId="0" applyFont="1" applyBorder="1" applyAlignment="1">
      <alignment horizontal="left" wrapText="1"/>
    </xf>
    <xf numFmtId="43" fontId="10" fillId="0" borderId="33" xfId="2" applyFont="1" applyFill="1" applyBorder="1" applyAlignment="1">
      <alignment horizontal="left"/>
    </xf>
    <xf numFmtId="0" fontId="10" fillId="0" borderId="33" xfId="0" applyFont="1" applyBorder="1"/>
    <xf numFmtId="0" fontId="10" fillId="0" borderId="33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/>
    </xf>
    <xf numFmtId="0" fontId="11" fillId="0" borderId="33" xfId="0" applyFont="1" applyBorder="1" applyAlignment="1">
      <alignment horizontal="left" wrapText="1"/>
    </xf>
    <xf numFmtId="0" fontId="11" fillId="0" borderId="33" xfId="0" applyFont="1" applyBorder="1" applyAlignment="1">
      <alignment horizontal="left"/>
    </xf>
    <xf numFmtId="0" fontId="11" fillId="3" borderId="33" xfId="0" applyFont="1" applyFill="1" applyBorder="1" applyAlignment="1">
      <alignment horizontal="left"/>
    </xf>
    <xf numFmtId="0" fontId="11" fillId="3" borderId="33" xfId="0" applyFont="1" applyFill="1" applyBorder="1"/>
    <xf numFmtId="0" fontId="11" fillId="0" borderId="33" xfId="0" applyFont="1" applyBorder="1"/>
    <xf numFmtId="0" fontId="3" fillId="0" borderId="30" xfId="0" applyFont="1" applyBorder="1"/>
    <xf numFmtId="0" fontId="3" fillId="0" borderId="26" xfId="0" applyFont="1" applyBorder="1"/>
    <xf numFmtId="0" fontId="3" fillId="0" borderId="34" xfId="0" applyFont="1" applyBorder="1"/>
    <xf numFmtId="3" fontId="11" fillId="0" borderId="17" xfId="1" applyNumberFormat="1" applyFont="1" applyBorder="1" applyAlignment="1">
      <alignment vertical="center"/>
    </xf>
    <xf numFmtId="3" fontId="10" fillId="0" borderId="17" xfId="1" applyNumberFormat="1" applyFont="1" applyBorder="1" applyAlignment="1">
      <alignment horizontal="right"/>
    </xf>
    <xf numFmtId="37" fontId="10" fillId="3" borderId="17" xfId="0" applyNumberFormat="1" applyFont="1" applyFill="1" applyBorder="1" applyAlignment="1">
      <alignment horizontal="right" vertical="center"/>
    </xf>
    <xf numFmtId="37" fontId="11" fillId="3" borderId="17" xfId="0" applyNumberFormat="1" applyFont="1" applyFill="1" applyBorder="1" applyAlignment="1">
      <alignment horizontal="right"/>
    </xf>
    <xf numFmtId="165" fontId="11" fillId="3" borderId="17" xfId="1" applyNumberFormat="1" applyFont="1" applyFill="1" applyBorder="1" applyAlignment="1">
      <alignment horizontal="right"/>
    </xf>
    <xf numFmtId="165" fontId="10" fillId="0" borderId="17" xfId="1" applyNumberFormat="1" applyFont="1" applyBorder="1"/>
    <xf numFmtId="165" fontId="10" fillId="0" borderId="27" xfId="1" applyNumberFormat="1" applyFont="1" applyBorder="1"/>
    <xf numFmtId="165" fontId="3" fillId="3" borderId="18" xfId="1" applyNumberFormat="1" applyFont="1" applyFill="1" applyBorder="1"/>
    <xf numFmtId="165" fontId="3" fillId="3" borderId="28" xfId="1" applyNumberFormat="1" applyFont="1" applyFill="1" applyBorder="1"/>
    <xf numFmtId="43" fontId="6" fillId="5" borderId="14" xfId="1" applyFont="1" applyFill="1" applyBorder="1"/>
    <xf numFmtId="165" fontId="11" fillId="0" borderId="17" xfId="1" applyNumberFormat="1" applyFont="1" applyBorder="1"/>
    <xf numFmtId="165" fontId="11" fillId="0" borderId="27" xfId="1" applyNumberFormat="1" applyFont="1" applyBorder="1"/>
    <xf numFmtId="43" fontId="7" fillId="8" borderId="31" xfId="1" applyFont="1" applyFill="1" applyBorder="1" applyAlignment="1">
      <alignment horizontal="right"/>
    </xf>
    <xf numFmtId="43" fontId="7" fillId="8" borderId="35" xfId="1" applyFont="1" applyFill="1" applyBorder="1" applyAlignment="1">
      <alignment horizontal="right"/>
    </xf>
    <xf numFmtId="43" fontId="7" fillId="0" borderId="17" xfId="1" applyFont="1" applyFill="1" applyBorder="1" applyAlignment="1">
      <alignment horizontal="right"/>
    </xf>
    <xf numFmtId="43" fontId="7" fillId="0" borderId="27" xfId="1" applyFont="1" applyFill="1" applyBorder="1" applyAlignment="1">
      <alignment horizontal="right"/>
    </xf>
    <xf numFmtId="37" fontId="11" fillId="0" borderId="16" xfId="0" applyNumberFormat="1" applyFont="1" applyBorder="1" applyAlignment="1">
      <alignment horizontal="right"/>
    </xf>
    <xf numFmtId="37" fontId="11" fillId="0" borderId="17" xfId="0" applyNumberFormat="1" applyFont="1" applyBorder="1" applyAlignment="1">
      <alignment horizontal="right"/>
    </xf>
    <xf numFmtId="37" fontId="11" fillId="0" borderId="27" xfId="0" applyNumberFormat="1" applyFont="1" applyBorder="1" applyAlignment="1">
      <alignment horizontal="right"/>
    </xf>
    <xf numFmtId="43" fontId="9" fillId="7" borderId="18" xfId="1" applyFont="1" applyFill="1" applyBorder="1" applyAlignment="1">
      <alignment horizontal="right" vertical="center" wrapText="1"/>
    </xf>
    <xf numFmtId="43" fontId="3" fillId="7" borderId="18" xfId="1" applyFont="1" applyFill="1" applyBorder="1" applyAlignment="1">
      <alignment horizontal="right" vertical="center" wrapText="1"/>
    </xf>
    <xf numFmtId="0" fontId="11" fillId="3" borderId="27" xfId="0" applyFont="1" applyFill="1" applyBorder="1"/>
    <xf numFmtId="3" fontId="11" fillId="3" borderId="20" xfId="0" applyNumberFormat="1" applyFont="1" applyFill="1" applyBorder="1"/>
    <xf numFmtId="3" fontId="11" fillId="3" borderId="36" xfId="0" applyNumberFormat="1" applyFont="1" applyFill="1" applyBorder="1"/>
    <xf numFmtId="165" fontId="3" fillId="3" borderId="20" xfId="1" applyNumberFormat="1" applyFont="1" applyFill="1" applyBorder="1"/>
    <xf numFmtId="165" fontId="3" fillId="3" borderId="36" xfId="1" applyNumberFormat="1" applyFont="1" applyFill="1" applyBorder="1"/>
    <xf numFmtId="0" fontId="10" fillId="3" borderId="16" xfId="0" applyFont="1" applyFill="1" applyBorder="1"/>
    <xf numFmtId="0" fontId="10" fillId="3" borderId="27" xfId="0" applyFont="1" applyFill="1" applyBorder="1"/>
    <xf numFmtId="0" fontId="10" fillId="3" borderId="17" xfId="0" applyFont="1" applyFill="1" applyBorder="1"/>
    <xf numFmtId="0" fontId="10" fillId="3" borderId="17" xfId="0" applyFont="1" applyFill="1" applyBorder="1" applyAlignment="1">
      <alignment wrapText="1"/>
    </xf>
    <xf numFmtId="0" fontId="10" fillId="3" borderId="17" xfId="0" applyFont="1" applyFill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2" fillId="7" borderId="17" xfId="0" applyFont="1" applyFill="1" applyBorder="1" applyAlignment="1">
      <alignment vertical="center" wrapText="1"/>
    </xf>
    <xf numFmtId="0" fontId="10" fillId="7" borderId="17" xfId="0" applyFont="1" applyFill="1" applyBorder="1" applyAlignment="1">
      <alignment vertical="center" wrapText="1"/>
    </xf>
    <xf numFmtId="0" fontId="11" fillId="7" borderId="17" xfId="0" applyFont="1" applyFill="1" applyBorder="1" applyAlignment="1">
      <alignment vertical="center" wrapText="1"/>
    </xf>
    <xf numFmtId="0" fontId="10" fillId="7" borderId="27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wrapText="1"/>
    </xf>
    <xf numFmtId="0" fontId="10" fillId="0" borderId="16" xfId="0" applyFont="1" applyBorder="1"/>
    <xf numFmtId="0" fontId="10" fillId="0" borderId="17" xfId="0" applyFont="1" applyBorder="1"/>
    <xf numFmtId="0" fontId="11" fillId="3" borderId="17" xfId="0" applyFont="1" applyFill="1" applyBorder="1" applyAlignment="1">
      <alignment horizontal="left" wrapText="1"/>
    </xf>
    <xf numFmtId="0" fontId="10" fillId="0" borderId="27" xfId="0" applyFont="1" applyBorder="1" applyAlignment="1">
      <alignment vertical="center" wrapText="1"/>
    </xf>
    <xf numFmtId="0" fontId="11" fillId="0" borderId="16" xfId="0" applyFont="1" applyBorder="1" applyAlignment="1">
      <alignment horizontal="left" wrapText="1"/>
    </xf>
    <xf numFmtId="167" fontId="11" fillId="3" borderId="17" xfId="0" applyNumberFormat="1" applyFont="1" applyFill="1" applyBorder="1" applyAlignment="1">
      <alignment horizontal="left" wrapText="1"/>
    </xf>
    <xf numFmtId="167" fontId="11" fillId="0" borderId="27" xfId="0" applyNumberFormat="1" applyFont="1" applyBorder="1" applyAlignment="1">
      <alignment horizontal="left" wrapText="1"/>
    </xf>
    <xf numFmtId="0" fontId="11" fillId="0" borderId="27" xfId="0" applyFont="1" applyBorder="1" applyAlignment="1">
      <alignment horizontal="left"/>
    </xf>
    <xf numFmtId="167" fontId="11" fillId="3" borderId="27" xfId="0" applyNumberFormat="1" applyFont="1" applyFill="1" applyBorder="1" applyAlignment="1">
      <alignment horizontal="left" wrapText="1"/>
    </xf>
    <xf numFmtId="43" fontId="7" fillId="3" borderId="18" xfId="1" applyFont="1" applyFill="1" applyBorder="1" applyAlignment="1">
      <alignment horizontal="right"/>
    </xf>
    <xf numFmtId="43" fontId="7" fillId="0" borderId="18" xfId="1" applyFont="1" applyFill="1" applyBorder="1" applyAlignment="1">
      <alignment horizontal="right"/>
    </xf>
    <xf numFmtId="165" fontId="7" fillId="3" borderId="18" xfId="1" applyNumberFormat="1" applyFont="1" applyFill="1" applyBorder="1" applyAlignment="1">
      <alignment horizontal="right"/>
    </xf>
    <xf numFmtId="165" fontId="7" fillId="3" borderId="18" xfId="1" applyNumberFormat="1" applyFont="1" applyFill="1" applyBorder="1" applyAlignment="1">
      <alignment horizontal="right" wrapText="1"/>
    </xf>
    <xf numFmtId="165" fontId="3" fillId="3" borderId="18" xfId="1" applyNumberFormat="1" applyFont="1" applyFill="1" applyBorder="1" applyAlignment="1">
      <alignment horizontal="right"/>
    </xf>
    <xf numFmtId="165" fontId="7" fillId="0" borderId="18" xfId="1" applyNumberFormat="1" applyFont="1" applyFill="1" applyBorder="1" applyAlignment="1">
      <alignment horizontal="right"/>
    </xf>
    <xf numFmtId="165" fontId="7" fillId="0" borderId="16" xfId="1" applyNumberFormat="1" applyFont="1" applyBorder="1" applyAlignment="1">
      <alignment vertical="center"/>
    </xf>
    <xf numFmtId="165" fontId="11" fillId="3" borderId="20" xfId="1" applyNumberFormat="1" applyFont="1" applyFill="1" applyBorder="1"/>
    <xf numFmtId="165" fontId="7" fillId="0" borderId="17" xfId="1" applyNumberFormat="1" applyFont="1" applyBorder="1" applyAlignment="1">
      <alignment vertical="center"/>
    </xf>
    <xf numFmtId="165" fontId="11" fillId="3" borderId="21" xfId="1" applyNumberFormat="1" applyFont="1" applyFill="1" applyBorder="1"/>
    <xf numFmtId="165" fontId="7" fillId="3" borderId="17" xfId="1" applyNumberFormat="1" applyFont="1" applyFill="1" applyBorder="1" applyAlignment="1">
      <alignment horizontal="right" vertical="center" wrapText="1"/>
    </xf>
    <xf numFmtId="165" fontId="3" fillId="3" borderId="19" xfId="1" applyNumberFormat="1" applyFont="1" applyFill="1" applyBorder="1" applyAlignment="1">
      <alignment horizontal="right" vertical="top" wrapText="1"/>
    </xf>
    <xf numFmtId="165" fontId="3" fillId="3" borderId="24" xfId="1" applyNumberFormat="1" applyFont="1" applyFill="1" applyBorder="1"/>
    <xf numFmtId="165" fontId="3" fillId="3" borderId="17" xfId="1" applyNumberFormat="1" applyFont="1" applyFill="1" applyBorder="1" applyAlignment="1">
      <alignment horizontal="right" vertical="center" wrapText="1"/>
    </xf>
    <xf numFmtId="165" fontId="3" fillId="3" borderId="29" xfId="1" applyNumberFormat="1" applyFont="1" applyFill="1" applyBorder="1" applyAlignment="1">
      <alignment horizontal="right" vertical="center"/>
    </xf>
    <xf numFmtId="165" fontId="3" fillId="3" borderId="16" xfId="1" applyNumberFormat="1" applyFont="1" applyFill="1" applyBorder="1"/>
    <xf numFmtId="165" fontId="3" fillId="3" borderId="29" xfId="1" applyNumberFormat="1" applyFont="1" applyFill="1" applyBorder="1"/>
    <xf numFmtId="165" fontId="3" fillId="3" borderId="18" xfId="1" applyNumberFormat="1" applyFont="1" applyFill="1" applyBorder="1" applyAlignment="1">
      <alignment horizontal="right" vertical="center"/>
    </xf>
    <xf numFmtId="165" fontId="7" fillId="3" borderId="18" xfId="1" applyNumberFormat="1" applyFont="1" applyFill="1" applyBorder="1" applyAlignment="1">
      <alignment horizontal="right" vertical="center"/>
    </xf>
    <xf numFmtId="165" fontId="7" fillId="3" borderId="25" xfId="1" applyNumberFormat="1" applyFont="1" applyFill="1" applyBorder="1" applyAlignment="1">
      <alignment horizontal="right" vertical="center"/>
    </xf>
    <xf numFmtId="165" fontId="3" fillId="3" borderId="27" xfId="1" applyNumberFormat="1" applyFont="1" applyFill="1" applyBorder="1"/>
    <xf numFmtId="43" fontId="3" fillId="3" borderId="28" xfId="1" applyFont="1" applyFill="1" applyBorder="1"/>
    <xf numFmtId="0" fontId="3" fillId="3" borderId="16" xfId="0" applyFont="1" applyFill="1" applyBorder="1" applyAlignment="1">
      <alignment horizontal="right"/>
    </xf>
    <xf numFmtId="0" fontId="3" fillId="3" borderId="30" xfId="0" applyFont="1" applyFill="1" applyBorder="1" applyAlignment="1">
      <alignment horizontal="right"/>
    </xf>
    <xf numFmtId="0" fontId="3" fillId="3" borderId="26" xfId="0" applyFont="1" applyFill="1" applyBorder="1" applyAlignment="1">
      <alignment horizontal="right"/>
    </xf>
    <xf numFmtId="3" fontId="10" fillId="0" borderId="20" xfId="0" applyNumberFormat="1" applyFont="1" applyBorder="1"/>
    <xf numFmtId="3" fontId="10" fillId="0" borderId="21" xfId="0" applyNumberFormat="1" applyFont="1" applyBorder="1"/>
    <xf numFmtId="0" fontId="10" fillId="3" borderId="16" xfId="0" applyFont="1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3" fillId="0" borderId="6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" fillId="0" borderId="15" xfId="0" applyFont="1" applyBorder="1" applyAlignment="1">
      <alignment textRotation="17"/>
    </xf>
    <xf numFmtId="0" fontId="2" fillId="0" borderId="12" xfId="0" applyFont="1" applyBorder="1" applyAlignment="1">
      <alignment textRotation="17"/>
    </xf>
    <xf numFmtId="0" fontId="5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textRotation="30" wrapText="1"/>
    </xf>
    <xf numFmtId="0" fontId="10" fillId="0" borderId="37" xfId="0" applyFont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10" fillId="0" borderId="38" xfId="0" applyFont="1" applyBorder="1" applyAlignment="1">
      <alignment wrapText="1"/>
    </xf>
    <xf numFmtId="165" fontId="11" fillId="0" borderId="16" xfId="1" applyNumberFormat="1" applyFont="1" applyFill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10" fillId="0" borderId="39" xfId="0" applyFont="1" applyBorder="1"/>
    <xf numFmtId="165" fontId="3" fillId="0" borderId="27" xfId="1" applyNumberFormat="1" applyFont="1" applyFill="1" applyBorder="1"/>
    <xf numFmtId="165" fontId="3" fillId="0" borderId="36" xfId="1" applyNumberFormat="1" applyFont="1" applyFill="1" applyBorder="1"/>
    <xf numFmtId="165" fontId="11" fillId="3" borderId="27" xfId="1" applyNumberFormat="1" applyFont="1" applyFill="1" applyBorder="1" applyAlignment="1">
      <alignment horizontal="right"/>
    </xf>
    <xf numFmtId="165" fontId="3" fillId="3" borderId="28" xfId="2" applyNumberFormat="1" applyFont="1" applyFill="1" applyBorder="1"/>
    <xf numFmtId="165" fontId="7" fillId="3" borderId="28" xfId="1" applyNumberFormat="1" applyFont="1" applyFill="1" applyBorder="1"/>
    <xf numFmtId="0" fontId="3" fillId="3" borderId="12" xfId="0" applyFont="1" applyFill="1" applyBorder="1" applyAlignment="1">
      <alignment horizontal="right"/>
    </xf>
    <xf numFmtId="43" fontId="3" fillId="3" borderId="27" xfId="1" applyFont="1" applyFill="1" applyBorder="1" applyAlignment="1">
      <alignment horizontal="right"/>
    </xf>
    <xf numFmtId="165" fontId="3" fillId="3" borderId="40" xfId="2" applyNumberFormat="1" applyFont="1" applyFill="1" applyBorder="1"/>
    <xf numFmtId="165" fontId="3" fillId="3" borderId="27" xfId="2" applyNumberFormat="1" applyFont="1" applyFill="1" applyBorder="1"/>
    <xf numFmtId="165" fontId="7" fillId="3" borderId="40" xfId="1" applyNumberFormat="1" applyFont="1" applyFill="1" applyBorder="1"/>
    <xf numFmtId="165" fontId="7" fillId="3" borderId="27" xfId="1" applyNumberFormat="1" applyFont="1" applyFill="1" applyBorder="1"/>
    <xf numFmtId="165" fontId="6" fillId="2" borderId="3" xfId="1" applyNumberFormat="1" applyFont="1" applyFill="1" applyBorder="1" applyAlignment="1">
      <alignment horizontal="center"/>
    </xf>
    <xf numFmtId="165" fontId="3" fillId="3" borderId="29" xfId="2" applyNumberFormat="1" applyFont="1" applyFill="1" applyBorder="1"/>
    <xf numFmtId="0" fontId="3" fillId="3" borderId="41" xfId="0" applyFont="1" applyFill="1" applyBorder="1" applyAlignment="1">
      <alignment horizontal="right" vertical="center"/>
    </xf>
    <xf numFmtId="165" fontId="3" fillId="3" borderId="41" xfId="2" applyNumberFormat="1" applyFont="1" applyFill="1" applyBorder="1"/>
    <xf numFmtId="165" fontId="3" fillId="3" borderId="42" xfId="2" applyNumberFormat="1" applyFont="1" applyFill="1" applyBorder="1"/>
    <xf numFmtId="165" fontId="3" fillId="5" borderId="41" xfId="1" applyNumberFormat="1" applyFont="1" applyFill="1" applyBorder="1"/>
    <xf numFmtId="165" fontId="3" fillId="5" borderId="26" xfId="1" applyNumberFormat="1" applyFont="1" applyFill="1" applyBorder="1"/>
    <xf numFmtId="165" fontId="3" fillId="5" borderId="11" xfId="1" applyNumberFormat="1" applyFont="1" applyFill="1" applyBorder="1"/>
    <xf numFmtId="165" fontId="3" fillId="0" borderId="29" xfId="1" applyNumberFormat="1" applyFont="1" applyFill="1" applyBorder="1"/>
    <xf numFmtId="165" fontId="3" fillId="0" borderId="18" xfId="1" applyNumberFormat="1" applyFont="1" applyFill="1" applyBorder="1"/>
    <xf numFmtId="165" fontId="3" fillId="6" borderId="18" xfId="1" applyNumberFormat="1" applyFont="1" applyFill="1" applyBorder="1" applyAlignment="1">
      <alignment horizontal="right"/>
    </xf>
    <xf numFmtId="165" fontId="3" fillId="0" borderId="25" xfId="1" applyNumberFormat="1" applyFont="1" applyFill="1" applyBorder="1"/>
    <xf numFmtId="165" fontId="3" fillId="5" borderId="9" xfId="1" applyNumberFormat="1" applyFont="1" applyFill="1" applyBorder="1" applyAlignment="1">
      <alignment horizontal="right"/>
    </xf>
    <xf numFmtId="165" fontId="3" fillId="6" borderId="29" xfId="1" applyNumberFormat="1" applyFont="1" applyFill="1" applyBorder="1" applyAlignment="1">
      <alignment horizontal="right"/>
    </xf>
    <xf numFmtId="165" fontId="3" fillId="3" borderId="0" xfId="1" applyNumberFormat="1" applyFont="1" applyFill="1" applyBorder="1" applyAlignment="1">
      <alignment horizontal="center"/>
    </xf>
    <xf numFmtId="165" fontId="11" fillId="0" borderId="33" xfId="1" applyNumberFormat="1" applyFont="1" applyBorder="1"/>
    <xf numFmtId="165" fontId="10" fillId="0" borderId="33" xfId="1" applyNumberFormat="1" applyFont="1" applyBorder="1" applyAlignment="1">
      <alignment horizontal="right"/>
    </xf>
    <xf numFmtId="165" fontId="11" fillId="3" borderId="33" xfId="1" applyNumberFormat="1" applyFont="1" applyFill="1" applyBorder="1"/>
    <xf numFmtId="165" fontId="3" fillId="3" borderId="29" xfId="1" applyNumberFormat="1" applyFont="1" applyFill="1" applyBorder="1" applyAlignment="1">
      <alignment horizontal="right"/>
    </xf>
    <xf numFmtId="165" fontId="3" fillId="3" borderId="25" xfId="1" applyNumberFormat="1" applyFont="1" applyFill="1" applyBorder="1" applyAlignment="1">
      <alignment horizontal="right"/>
    </xf>
    <xf numFmtId="165" fontId="3" fillId="3" borderId="28" xfId="1" applyNumberFormat="1" applyFont="1" applyFill="1" applyBorder="1" applyAlignment="1">
      <alignment horizontal="right"/>
    </xf>
    <xf numFmtId="165" fontId="6" fillId="4" borderId="10" xfId="2" applyNumberFormat="1" applyFont="1" applyFill="1" applyBorder="1"/>
    <xf numFmtId="165" fontId="7" fillId="3" borderId="20" xfId="1" applyNumberFormat="1" applyFont="1" applyFill="1" applyBorder="1" applyAlignment="1">
      <alignment horizontal="right"/>
    </xf>
    <xf numFmtId="165" fontId="7" fillId="3" borderId="21" xfId="1" applyNumberFormat="1" applyFont="1" applyFill="1" applyBorder="1" applyAlignment="1">
      <alignment horizontal="right"/>
    </xf>
    <xf numFmtId="165" fontId="3" fillId="3" borderId="24" xfId="0" applyNumberFormat="1" applyFont="1" applyFill="1" applyBorder="1"/>
    <xf numFmtId="165" fontId="3" fillId="0" borderId="21" xfId="0" applyNumberFormat="1" applyFont="1" applyBorder="1"/>
    <xf numFmtId="43" fontId="3" fillId="0" borderId="24" xfId="1" applyFont="1" applyFill="1" applyBorder="1" applyAlignment="1">
      <alignment horizontal="center"/>
    </xf>
    <xf numFmtId="43" fontId="3" fillId="0" borderId="21" xfId="1" applyFont="1" applyFill="1" applyBorder="1" applyAlignment="1">
      <alignment horizontal="center"/>
    </xf>
    <xf numFmtId="43" fontId="3" fillId="0" borderId="23" xfId="1" applyFont="1" applyFill="1" applyBorder="1" applyAlignment="1">
      <alignment horizontal="center"/>
    </xf>
    <xf numFmtId="166" fontId="6" fillId="5" borderId="10" xfId="0" applyNumberFormat="1" applyFont="1" applyFill="1" applyBorder="1"/>
    <xf numFmtId="165" fontId="3" fillId="3" borderId="5" xfId="1" applyNumberFormat="1" applyFont="1" applyFill="1" applyBorder="1"/>
    <xf numFmtId="165" fontId="3" fillId="3" borderId="21" xfId="0" applyNumberFormat="1" applyFont="1" applyFill="1" applyBorder="1"/>
    <xf numFmtId="166" fontId="6" fillId="5" borderId="10" xfId="1" applyNumberFormat="1" applyFont="1" applyFill="1" applyBorder="1"/>
    <xf numFmtId="165" fontId="3" fillId="5" borderId="19" xfId="1" applyNumberFormat="1" applyFont="1" applyFill="1" applyBorder="1"/>
    <xf numFmtId="165" fontId="3" fillId="5" borderId="15" xfId="1" applyNumberFormat="1" applyFont="1" applyFill="1" applyBorder="1"/>
    <xf numFmtId="165" fontId="3" fillId="6" borderId="17" xfId="1" applyNumberFormat="1" applyFont="1" applyFill="1" applyBorder="1" applyAlignment="1">
      <alignment horizontal="right"/>
    </xf>
    <xf numFmtId="165" fontId="3" fillId="6" borderId="15" xfId="1" applyNumberFormat="1" applyFont="1" applyFill="1" applyBorder="1" applyAlignment="1">
      <alignment horizontal="right"/>
    </xf>
    <xf numFmtId="165" fontId="3" fillId="3" borderId="15" xfId="1" applyNumberFormat="1" applyFont="1" applyFill="1" applyBorder="1" applyAlignment="1">
      <alignment horizontal="center"/>
    </xf>
    <xf numFmtId="165" fontId="11" fillId="0" borderId="19" xfId="1" applyNumberFormat="1" applyFont="1" applyBorder="1"/>
    <xf numFmtId="165" fontId="10" fillId="0" borderId="17" xfId="1" applyNumberFormat="1" applyFont="1" applyBorder="1" applyAlignment="1">
      <alignment horizontal="right"/>
    </xf>
    <xf numFmtId="165" fontId="11" fillId="3" borderId="17" xfId="1" applyNumberFormat="1" applyFont="1" applyFill="1" applyBorder="1"/>
    <xf numFmtId="165" fontId="6" fillId="5" borderId="8" xfId="1" applyNumberFormat="1" applyFont="1" applyFill="1" applyBorder="1" applyAlignment="1">
      <alignment horizontal="right"/>
    </xf>
    <xf numFmtId="165" fontId="6" fillId="5" borderId="12" xfId="1" applyNumberFormat="1" applyFont="1" applyFill="1" applyBorder="1"/>
    <xf numFmtId="165" fontId="3" fillId="3" borderId="16" xfId="1" applyNumberFormat="1" applyFont="1" applyFill="1" applyBorder="1" applyAlignment="1">
      <alignment horizontal="right"/>
    </xf>
    <xf numFmtId="165" fontId="3" fillId="3" borderId="27" xfId="1" applyNumberFormat="1" applyFont="1" applyFill="1" applyBorder="1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10" fillId="3" borderId="12" xfId="0" applyFont="1" applyFill="1" applyBorder="1" applyAlignment="1">
      <alignment horizontal="left" vertic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3587948</xdr:colOff>
      <xdr:row>94</xdr:row>
      <xdr:rowOff>81557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4820CD-DA32-4FAF-9866-BA7D9D822D60}"/>
            </a:ext>
          </a:extLst>
        </xdr:cNvPr>
        <xdr:cNvSpPr txBox="1"/>
      </xdr:nvSpPr>
      <xdr:spPr>
        <a:xfrm>
          <a:off x="3854648" y="206460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3587948</xdr:colOff>
      <xdr:row>94</xdr:row>
      <xdr:rowOff>81557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7006C53-9FE8-4BB9-92A2-C8A036B3AC2B}"/>
            </a:ext>
          </a:extLst>
        </xdr:cNvPr>
        <xdr:cNvSpPr txBox="1"/>
      </xdr:nvSpPr>
      <xdr:spPr>
        <a:xfrm>
          <a:off x="3854648" y="206460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6"/>
  <sheetViews>
    <sheetView tabSelected="1" topLeftCell="B203" zoomScale="130" zoomScaleNormal="130" workbookViewId="0">
      <selection activeCell="H229" sqref="H229"/>
    </sheetView>
  </sheetViews>
  <sheetFormatPr defaultRowHeight="15" x14ac:dyDescent="0.25"/>
  <cols>
    <col min="1" max="1" width="7.42578125" style="138" customWidth="1"/>
    <col min="2" max="2" width="103.85546875" style="138" customWidth="1"/>
    <col min="3" max="3" width="13.140625" style="138" customWidth="1"/>
    <col min="4" max="4" width="13" style="138" customWidth="1"/>
    <col min="5" max="7" width="12.28515625" style="138" customWidth="1"/>
    <col min="8" max="8" width="15" style="138" bestFit="1" customWidth="1"/>
    <col min="9" max="9" width="4.85546875" customWidth="1"/>
    <col min="10" max="10" width="16" customWidth="1"/>
    <col min="11" max="11" width="18" customWidth="1"/>
  </cols>
  <sheetData>
    <row r="1" spans="1:10" x14ac:dyDescent="0.25">
      <c r="A1" s="279"/>
      <c r="B1" s="277"/>
      <c r="C1" s="1"/>
      <c r="D1" s="1"/>
      <c r="E1" s="1"/>
      <c r="F1" s="1"/>
      <c r="G1" s="2" t="s">
        <v>0</v>
      </c>
      <c r="H1" s="3"/>
    </row>
    <row r="2" spans="1:10" x14ac:dyDescent="0.25">
      <c r="A2" s="4"/>
      <c r="B2" s="5" t="s">
        <v>100</v>
      </c>
      <c r="C2" s="5"/>
      <c r="D2" s="5"/>
      <c r="E2" s="5"/>
      <c r="F2" s="5"/>
      <c r="G2" s="5"/>
      <c r="H2" s="6"/>
    </row>
    <row r="3" spans="1:10" ht="15.75" thickBot="1" x14ac:dyDescent="0.3">
      <c r="A3" s="280"/>
      <c r="B3" s="278"/>
      <c r="C3" s="7"/>
      <c r="D3" s="7"/>
      <c r="E3" s="7"/>
      <c r="F3" s="7"/>
      <c r="G3" s="7"/>
      <c r="H3" s="8"/>
    </row>
    <row r="4" spans="1:10" ht="15.75" thickBot="1" x14ac:dyDescent="0.3">
      <c r="A4" s="281"/>
      <c r="B4" s="273" t="s">
        <v>1</v>
      </c>
      <c r="C4" s="274" t="s">
        <v>96</v>
      </c>
      <c r="D4" s="275"/>
      <c r="E4" s="275"/>
      <c r="F4" s="275"/>
      <c r="G4" s="275"/>
      <c r="H4" s="276"/>
    </row>
    <row r="5" spans="1:10" ht="27" thickBot="1" x14ac:dyDescent="0.3">
      <c r="A5" s="282"/>
      <c r="B5" s="9"/>
      <c r="C5" s="10" t="s">
        <v>2</v>
      </c>
      <c r="D5" s="11" t="s">
        <v>3</v>
      </c>
      <c r="E5" s="12" t="s">
        <v>4</v>
      </c>
      <c r="F5" s="12" t="s">
        <v>299</v>
      </c>
      <c r="G5" s="13" t="s">
        <v>5</v>
      </c>
      <c r="H5" s="13" t="s">
        <v>6</v>
      </c>
    </row>
    <row r="6" spans="1:10" ht="15.75" thickBot="1" x14ac:dyDescent="0.3">
      <c r="A6" s="283"/>
      <c r="B6" s="14" t="s">
        <v>97</v>
      </c>
      <c r="C6" s="15">
        <f>30877356-1000000</f>
        <v>29877356</v>
      </c>
      <c r="D6" s="16">
        <v>10456520</v>
      </c>
      <c r="E6" s="17">
        <v>26506354</v>
      </c>
      <c r="F6" s="17">
        <f>+F10</f>
        <v>1000000</v>
      </c>
      <c r="G6" s="16">
        <v>38778968</v>
      </c>
      <c r="H6" s="16">
        <f>+C6+D6+E6+G6+F6</f>
        <v>106619198</v>
      </c>
    </row>
    <row r="7" spans="1:10" ht="15.75" thickBot="1" x14ac:dyDescent="0.3">
      <c r="A7" s="284"/>
      <c r="B7" s="18" t="s">
        <v>7</v>
      </c>
      <c r="C7" s="19">
        <v>17080800</v>
      </c>
      <c r="D7" s="16">
        <v>0</v>
      </c>
      <c r="E7" s="17">
        <v>0</v>
      </c>
      <c r="F7" s="304"/>
      <c r="G7" s="20">
        <v>0</v>
      </c>
      <c r="H7" s="20">
        <f>+C7</f>
        <v>17080800</v>
      </c>
    </row>
    <row r="8" spans="1:10" ht="15.75" thickBot="1" x14ac:dyDescent="0.3">
      <c r="A8" s="21"/>
      <c r="B8" s="22" t="s">
        <v>98</v>
      </c>
      <c r="C8" s="19">
        <f>+C6+C7</f>
        <v>46958156</v>
      </c>
      <c r="D8" s="16">
        <v>10456520</v>
      </c>
      <c r="E8" s="17">
        <v>26506354</v>
      </c>
      <c r="F8" s="304">
        <f>+F6</f>
        <v>1000000</v>
      </c>
      <c r="G8" s="20">
        <v>38778968</v>
      </c>
      <c r="H8" s="20">
        <f>+H6+H7</f>
        <v>123699998</v>
      </c>
    </row>
    <row r="9" spans="1:10" ht="15.75" thickBot="1" x14ac:dyDescent="0.3">
      <c r="A9" s="23"/>
      <c r="B9" s="178" t="s">
        <v>99</v>
      </c>
      <c r="C9" s="24">
        <f>+C10</f>
        <v>43654787</v>
      </c>
      <c r="D9" s="24">
        <f>+D192+C192</f>
        <v>12693320</v>
      </c>
      <c r="E9" s="25">
        <f>+E229+C229</f>
        <v>27572923</v>
      </c>
      <c r="F9" s="25"/>
      <c r="G9" s="24">
        <v>38778968</v>
      </c>
      <c r="H9" s="24">
        <f>+C9+D9+E9+G9</f>
        <v>122699998</v>
      </c>
    </row>
    <row r="10" spans="1:10" ht="15.75" thickBot="1" x14ac:dyDescent="0.3">
      <c r="A10" s="26" t="s">
        <v>8</v>
      </c>
      <c r="B10" s="179" t="s">
        <v>9</v>
      </c>
      <c r="C10" s="28">
        <f>+C11+C13+C103+C110+C185</f>
        <v>43654787</v>
      </c>
      <c r="D10" s="28">
        <v>0</v>
      </c>
      <c r="E10" s="29">
        <v>0</v>
      </c>
      <c r="F10" s="29">
        <f>+F110</f>
        <v>1000000</v>
      </c>
      <c r="G10" s="28">
        <f>+G13+G110+G185</f>
        <v>31582892</v>
      </c>
      <c r="H10" s="28">
        <f>+C10+G10+F10</f>
        <v>76237679</v>
      </c>
      <c r="J10" s="349">
        <f>+H10</f>
        <v>76237679</v>
      </c>
    </row>
    <row r="11" spans="1:10" ht="15.75" thickBot="1" x14ac:dyDescent="0.3">
      <c r="A11" s="30" t="s">
        <v>10</v>
      </c>
      <c r="B11" s="180" t="s">
        <v>11</v>
      </c>
      <c r="C11" s="32">
        <f>+C12</f>
        <v>7449674</v>
      </c>
      <c r="D11" s="32"/>
      <c r="E11" s="33"/>
      <c r="F11" s="33"/>
      <c r="G11" s="32">
        <v>0</v>
      </c>
      <c r="H11" s="32">
        <f>+H12</f>
        <v>7449674</v>
      </c>
    </row>
    <row r="12" spans="1:10" ht="15.75" thickBot="1" x14ac:dyDescent="0.3">
      <c r="A12" s="34">
        <v>1</v>
      </c>
      <c r="B12" s="181" t="s">
        <v>12</v>
      </c>
      <c r="C12" s="37">
        <v>7449674</v>
      </c>
      <c r="D12" s="37"/>
      <c r="E12" s="38"/>
      <c r="F12" s="38"/>
      <c r="G12" s="37">
        <v>0</v>
      </c>
      <c r="H12" s="37">
        <f>+C12</f>
        <v>7449674</v>
      </c>
    </row>
    <row r="13" spans="1:10" ht="15.75" thickBot="1" x14ac:dyDescent="0.3">
      <c r="A13" s="31" t="s">
        <v>13</v>
      </c>
      <c r="B13" s="180" t="s">
        <v>14</v>
      </c>
      <c r="C13" s="32">
        <f>+C14+C46+C50+C53+C66+C68+C71+C75+C78+C84+C88</f>
        <v>17839680</v>
      </c>
      <c r="D13" s="32"/>
      <c r="E13" s="33"/>
      <c r="F13" s="33"/>
      <c r="G13" s="32">
        <f>+G53</f>
        <v>4338000</v>
      </c>
      <c r="H13" s="32">
        <f>+H14+H46+H50+H53+H66+H68+H71+H75+H78+H84+H88</f>
        <v>22177680</v>
      </c>
    </row>
    <row r="14" spans="1:10" ht="15.75" thickBot="1" x14ac:dyDescent="0.3">
      <c r="A14" s="26" t="s">
        <v>15</v>
      </c>
      <c r="B14" s="182" t="s">
        <v>145</v>
      </c>
      <c r="C14" s="28">
        <f>SUM(C15:C45)</f>
        <v>3412000</v>
      </c>
      <c r="D14" s="28"/>
      <c r="E14" s="29"/>
      <c r="F14" s="29"/>
      <c r="G14" s="28">
        <v>0</v>
      </c>
      <c r="H14" s="28">
        <f>SUM(H15:H45)</f>
        <v>3412000</v>
      </c>
    </row>
    <row r="15" spans="1:10" x14ac:dyDescent="0.25">
      <c r="A15" s="40">
        <v>1</v>
      </c>
      <c r="B15" s="183" t="s">
        <v>146</v>
      </c>
      <c r="C15" s="177">
        <v>100000</v>
      </c>
      <c r="D15" s="41"/>
      <c r="E15" s="42"/>
      <c r="F15" s="42"/>
      <c r="G15" s="43">
        <v>0</v>
      </c>
      <c r="H15" s="177">
        <f>+C15+G15</f>
        <v>100000</v>
      </c>
    </row>
    <row r="16" spans="1:10" x14ac:dyDescent="0.25">
      <c r="A16" s="44">
        <v>2</v>
      </c>
      <c r="B16" s="183" t="s">
        <v>288</v>
      </c>
      <c r="C16" s="148">
        <v>200000</v>
      </c>
      <c r="D16" s="45"/>
      <c r="E16" s="46"/>
      <c r="F16" s="46"/>
      <c r="G16" s="45">
        <v>0</v>
      </c>
      <c r="H16" s="148">
        <f>+C16+G16</f>
        <v>200000</v>
      </c>
    </row>
    <row r="17" spans="1:8" x14ac:dyDescent="0.25">
      <c r="A17" s="44">
        <v>3</v>
      </c>
      <c r="B17" s="184" t="s">
        <v>147</v>
      </c>
      <c r="C17" s="148">
        <v>100000</v>
      </c>
      <c r="D17" s="45"/>
      <c r="E17" s="46"/>
      <c r="F17" s="46"/>
      <c r="G17" s="45">
        <v>0</v>
      </c>
      <c r="H17" s="148">
        <f t="shared" ref="H17:H45" si="0">+C17+G17</f>
        <v>100000</v>
      </c>
    </row>
    <row r="18" spans="1:8" x14ac:dyDescent="0.25">
      <c r="A18" s="44">
        <v>4</v>
      </c>
      <c r="B18" s="183" t="s">
        <v>148</v>
      </c>
      <c r="C18" s="148">
        <v>60000</v>
      </c>
      <c r="D18" s="45"/>
      <c r="E18" s="46"/>
      <c r="F18" s="46"/>
      <c r="G18" s="45">
        <v>0</v>
      </c>
      <c r="H18" s="148">
        <f t="shared" si="0"/>
        <v>60000</v>
      </c>
    </row>
    <row r="19" spans="1:8" x14ac:dyDescent="0.25">
      <c r="A19" s="44">
        <v>5</v>
      </c>
      <c r="B19" s="183" t="s">
        <v>149</v>
      </c>
      <c r="C19" s="148">
        <v>45000</v>
      </c>
      <c r="D19" s="45"/>
      <c r="E19" s="46"/>
      <c r="F19" s="46"/>
      <c r="G19" s="45">
        <v>0</v>
      </c>
      <c r="H19" s="148">
        <f t="shared" si="0"/>
        <v>45000</v>
      </c>
    </row>
    <row r="20" spans="1:8" x14ac:dyDescent="0.25">
      <c r="A20" s="44">
        <v>6</v>
      </c>
      <c r="B20" s="185" t="s">
        <v>150</v>
      </c>
      <c r="C20" s="148">
        <v>5000</v>
      </c>
      <c r="D20" s="45"/>
      <c r="E20" s="46"/>
      <c r="F20" s="46"/>
      <c r="G20" s="45">
        <v>0</v>
      </c>
      <c r="H20" s="148">
        <f t="shared" si="0"/>
        <v>5000</v>
      </c>
    </row>
    <row r="21" spans="1:8" x14ac:dyDescent="0.25">
      <c r="A21" s="44">
        <v>7</v>
      </c>
      <c r="B21" s="183" t="s">
        <v>151</v>
      </c>
      <c r="C21" s="148">
        <v>200000</v>
      </c>
      <c r="D21" s="45"/>
      <c r="E21" s="46"/>
      <c r="F21" s="46"/>
      <c r="G21" s="45">
        <v>0</v>
      </c>
      <c r="H21" s="148">
        <f t="shared" si="0"/>
        <v>200000</v>
      </c>
    </row>
    <row r="22" spans="1:8" x14ac:dyDescent="0.25">
      <c r="A22" s="44">
        <v>8</v>
      </c>
      <c r="B22" s="183" t="s">
        <v>152</v>
      </c>
      <c r="C22" s="148">
        <v>50000</v>
      </c>
      <c r="D22" s="45"/>
      <c r="E22" s="46"/>
      <c r="F22" s="46"/>
      <c r="G22" s="45">
        <v>0</v>
      </c>
      <c r="H22" s="148">
        <f t="shared" si="0"/>
        <v>50000</v>
      </c>
    </row>
    <row r="23" spans="1:8" x14ac:dyDescent="0.25">
      <c r="A23" s="44">
        <v>9</v>
      </c>
      <c r="B23" s="183" t="s">
        <v>153</v>
      </c>
      <c r="C23" s="148">
        <v>75000</v>
      </c>
      <c r="D23" s="45"/>
      <c r="E23" s="46"/>
      <c r="F23" s="46"/>
      <c r="G23" s="45">
        <v>0</v>
      </c>
      <c r="H23" s="148">
        <f t="shared" si="0"/>
        <v>75000</v>
      </c>
    </row>
    <row r="24" spans="1:8" x14ac:dyDescent="0.25">
      <c r="A24" s="44">
        <v>10</v>
      </c>
      <c r="B24" s="183" t="s">
        <v>154</v>
      </c>
      <c r="C24" s="148">
        <v>50000</v>
      </c>
      <c r="D24" s="45"/>
      <c r="E24" s="46"/>
      <c r="F24" s="46"/>
      <c r="G24" s="45">
        <v>0</v>
      </c>
      <c r="H24" s="148">
        <f t="shared" si="0"/>
        <v>50000</v>
      </c>
    </row>
    <row r="25" spans="1:8" x14ac:dyDescent="0.25">
      <c r="A25" s="44">
        <v>11</v>
      </c>
      <c r="B25" s="183" t="s">
        <v>155</v>
      </c>
      <c r="C25" s="148">
        <v>50000</v>
      </c>
      <c r="D25" s="45"/>
      <c r="E25" s="46"/>
      <c r="F25" s="46"/>
      <c r="G25" s="45">
        <v>0</v>
      </c>
      <c r="H25" s="148">
        <f t="shared" si="0"/>
        <v>50000</v>
      </c>
    </row>
    <row r="26" spans="1:8" x14ac:dyDescent="0.25">
      <c r="A26" s="44">
        <v>12</v>
      </c>
      <c r="B26" s="183" t="s">
        <v>156</v>
      </c>
      <c r="C26" s="148">
        <v>50000</v>
      </c>
      <c r="D26" s="45"/>
      <c r="E26" s="46"/>
      <c r="F26" s="46"/>
      <c r="G26" s="45">
        <v>0</v>
      </c>
      <c r="H26" s="148">
        <f t="shared" si="0"/>
        <v>50000</v>
      </c>
    </row>
    <row r="27" spans="1:8" x14ac:dyDescent="0.25">
      <c r="A27" s="44">
        <v>13</v>
      </c>
      <c r="B27" s="183" t="s">
        <v>157</v>
      </c>
      <c r="C27" s="148">
        <v>16000</v>
      </c>
      <c r="D27" s="47"/>
      <c r="E27" s="48"/>
      <c r="F27" s="48"/>
      <c r="G27" s="47">
        <v>0</v>
      </c>
      <c r="H27" s="148">
        <f t="shared" si="0"/>
        <v>16000</v>
      </c>
    </row>
    <row r="28" spans="1:8" x14ac:dyDescent="0.25">
      <c r="A28" s="44">
        <v>14</v>
      </c>
      <c r="B28" s="183" t="s">
        <v>158</v>
      </c>
      <c r="C28" s="148">
        <v>50000</v>
      </c>
      <c r="D28" s="49"/>
      <c r="E28" s="50"/>
      <c r="F28" s="50"/>
      <c r="G28" s="49">
        <v>0</v>
      </c>
      <c r="H28" s="148">
        <f t="shared" si="0"/>
        <v>50000</v>
      </c>
    </row>
    <row r="29" spans="1:8" x14ac:dyDescent="0.25">
      <c r="A29" s="44">
        <v>15</v>
      </c>
      <c r="B29" s="183" t="s">
        <v>159</v>
      </c>
      <c r="C29" s="148">
        <v>700000</v>
      </c>
      <c r="D29" s="49"/>
      <c r="E29" s="50"/>
      <c r="F29" s="50"/>
      <c r="G29" s="49">
        <v>0</v>
      </c>
      <c r="H29" s="148">
        <f t="shared" si="0"/>
        <v>700000</v>
      </c>
    </row>
    <row r="30" spans="1:8" x14ac:dyDescent="0.25">
      <c r="A30" s="44">
        <v>16</v>
      </c>
      <c r="B30" s="183" t="s">
        <v>160</v>
      </c>
      <c r="C30" s="148">
        <v>200000</v>
      </c>
      <c r="D30" s="49"/>
      <c r="E30" s="50"/>
      <c r="F30" s="50"/>
      <c r="G30" s="49">
        <v>0</v>
      </c>
      <c r="H30" s="148">
        <f t="shared" si="0"/>
        <v>200000</v>
      </c>
    </row>
    <row r="31" spans="1:8" x14ac:dyDescent="0.25">
      <c r="A31" s="44">
        <v>17</v>
      </c>
      <c r="B31" s="183" t="s">
        <v>101</v>
      </c>
      <c r="C31" s="148">
        <v>45000</v>
      </c>
      <c r="D31" s="49"/>
      <c r="E31" s="50"/>
      <c r="F31" s="50"/>
      <c r="G31" s="49">
        <v>0</v>
      </c>
      <c r="H31" s="148">
        <f t="shared" si="0"/>
        <v>45000</v>
      </c>
    </row>
    <row r="32" spans="1:8" x14ac:dyDescent="0.25">
      <c r="A32" s="44">
        <v>18</v>
      </c>
      <c r="B32" s="183" t="s">
        <v>161</v>
      </c>
      <c r="C32" s="148">
        <v>250000</v>
      </c>
      <c r="D32" s="49"/>
      <c r="E32" s="50"/>
      <c r="F32" s="50"/>
      <c r="G32" s="49">
        <v>0</v>
      </c>
      <c r="H32" s="148">
        <f t="shared" si="0"/>
        <v>250000</v>
      </c>
    </row>
    <row r="33" spans="1:8" x14ac:dyDescent="0.25">
      <c r="A33" s="44">
        <v>19</v>
      </c>
      <c r="B33" s="183" t="s">
        <v>162</v>
      </c>
      <c r="C33" s="148">
        <v>50000</v>
      </c>
      <c r="D33" s="49"/>
      <c r="E33" s="50"/>
      <c r="F33" s="50"/>
      <c r="G33" s="49">
        <v>0</v>
      </c>
      <c r="H33" s="148">
        <f t="shared" si="0"/>
        <v>50000</v>
      </c>
    </row>
    <row r="34" spans="1:8" x14ac:dyDescent="0.25">
      <c r="A34" s="44">
        <v>20</v>
      </c>
      <c r="B34" s="183" t="s">
        <v>163</v>
      </c>
      <c r="C34" s="148">
        <v>150000</v>
      </c>
      <c r="D34" s="49"/>
      <c r="E34" s="50"/>
      <c r="F34" s="50"/>
      <c r="G34" s="49">
        <v>0</v>
      </c>
      <c r="H34" s="148">
        <f t="shared" si="0"/>
        <v>150000</v>
      </c>
    </row>
    <row r="35" spans="1:8" x14ac:dyDescent="0.25">
      <c r="A35" s="44">
        <v>21</v>
      </c>
      <c r="B35" s="183" t="s">
        <v>164</v>
      </c>
      <c r="C35" s="148">
        <v>150000</v>
      </c>
      <c r="D35" s="49"/>
      <c r="E35" s="50"/>
      <c r="F35" s="50"/>
      <c r="G35" s="49">
        <v>0</v>
      </c>
      <c r="H35" s="148">
        <f t="shared" si="0"/>
        <v>150000</v>
      </c>
    </row>
    <row r="36" spans="1:8" x14ac:dyDescent="0.25">
      <c r="A36" s="44">
        <v>22</v>
      </c>
      <c r="B36" s="184" t="s">
        <v>17</v>
      </c>
      <c r="C36" s="148">
        <v>40000</v>
      </c>
      <c r="D36" s="49"/>
      <c r="E36" s="50"/>
      <c r="F36" s="50"/>
      <c r="G36" s="49">
        <v>0</v>
      </c>
      <c r="H36" s="148">
        <f t="shared" si="0"/>
        <v>40000</v>
      </c>
    </row>
    <row r="37" spans="1:8" x14ac:dyDescent="0.25">
      <c r="A37" s="44">
        <v>23</v>
      </c>
      <c r="B37" s="184" t="s">
        <v>165</v>
      </c>
      <c r="C37" s="148">
        <v>300000</v>
      </c>
      <c r="D37" s="49"/>
      <c r="E37" s="50"/>
      <c r="F37" s="50"/>
      <c r="G37" s="49">
        <v>0</v>
      </c>
      <c r="H37" s="148">
        <f t="shared" si="0"/>
        <v>300000</v>
      </c>
    </row>
    <row r="38" spans="1:8" x14ac:dyDescent="0.25">
      <c r="A38" s="44">
        <v>24</v>
      </c>
      <c r="B38" s="184" t="s">
        <v>18</v>
      </c>
      <c r="C38" s="148">
        <v>56000</v>
      </c>
      <c r="D38" s="49"/>
      <c r="E38" s="50"/>
      <c r="F38" s="50"/>
      <c r="G38" s="49">
        <v>0</v>
      </c>
      <c r="H38" s="148">
        <f t="shared" si="0"/>
        <v>56000</v>
      </c>
    </row>
    <row r="39" spans="1:8" x14ac:dyDescent="0.25">
      <c r="A39" s="44">
        <v>25</v>
      </c>
      <c r="B39" s="184" t="s">
        <v>166</v>
      </c>
      <c r="C39" s="148">
        <v>40000</v>
      </c>
      <c r="D39" s="49"/>
      <c r="E39" s="50"/>
      <c r="F39" s="50"/>
      <c r="G39" s="49">
        <v>0</v>
      </c>
      <c r="H39" s="148">
        <f t="shared" si="0"/>
        <v>40000</v>
      </c>
    </row>
    <row r="40" spans="1:8" x14ac:dyDescent="0.25">
      <c r="A40" s="44">
        <v>26</v>
      </c>
      <c r="B40" s="184" t="s">
        <v>19</v>
      </c>
      <c r="C40" s="148">
        <v>20000</v>
      </c>
      <c r="D40" s="49"/>
      <c r="E40" s="50"/>
      <c r="F40" s="50"/>
      <c r="G40" s="49">
        <v>0</v>
      </c>
      <c r="H40" s="148">
        <f t="shared" si="0"/>
        <v>20000</v>
      </c>
    </row>
    <row r="41" spans="1:8" x14ac:dyDescent="0.25">
      <c r="A41" s="44">
        <v>27</v>
      </c>
      <c r="B41" s="183" t="s">
        <v>102</v>
      </c>
      <c r="C41" s="148">
        <v>20000</v>
      </c>
      <c r="D41" s="49"/>
      <c r="E41" s="50"/>
      <c r="F41" s="50"/>
      <c r="G41" s="49">
        <v>0</v>
      </c>
      <c r="H41" s="148">
        <f t="shared" si="0"/>
        <v>20000</v>
      </c>
    </row>
    <row r="42" spans="1:8" x14ac:dyDescent="0.25">
      <c r="A42" s="44">
        <v>28</v>
      </c>
      <c r="B42" s="183" t="s">
        <v>167</v>
      </c>
      <c r="C42" s="148">
        <v>20000</v>
      </c>
      <c r="D42" s="49"/>
      <c r="E42" s="50"/>
      <c r="F42" s="50"/>
      <c r="G42" s="49">
        <v>0</v>
      </c>
      <c r="H42" s="148">
        <f t="shared" si="0"/>
        <v>20000</v>
      </c>
    </row>
    <row r="43" spans="1:8" x14ac:dyDescent="0.25">
      <c r="A43" s="44">
        <v>29</v>
      </c>
      <c r="B43" s="183" t="s">
        <v>168</v>
      </c>
      <c r="C43" s="148">
        <v>20000</v>
      </c>
      <c r="D43" s="49"/>
      <c r="E43" s="50"/>
      <c r="F43" s="50"/>
      <c r="G43" s="49">
        <v>0</v>
      </c>
      <c r="H43" s="148">
        <f t="shared" si="0"/>
        <v>20000</v>
      </c>
    </row>
    <row r="44" spans="1:8" x14ac:dyDescent="0.25">
      <c r="A44" s="44">
        <v>30</v>
      </c>
      <c r="B44" s="183" t="s">
        <v>169</v>
      </c>
      <c r="C44" s="148">
        <v>200000</v>
      </c>
      <c r="D44" s="49"/>
      <c r="E44" s="50"/>
      <c r="F44" s="50"/>
      <c r="G44" s="49">
        <v>0</v>
      </c>
      <c r="H44" s="148">
        <f t="shared" si="0"/>
        <v>200000</v>
      </c>
    </row>
    <row r="45" spans="1:8" ht="15.75" thickBot="1" x14ac:dyDescent="0.3">
      <c r="A45" s="44">
        <v>31</v>
      </c>
      <c r="B45" s="183" t="s">
        <v>170</v>
      </c>
      <c r="C45" s="148">
        <v>100000</v>
      </c>
      <c r="D45" s="49"/>
      <c r="E45" s="50"/>
      <c r="F45" s="50"/>
      <c r="G45" s="49">
        <v>0</v>
      </c>
      <c r="H45" s="148">
        <f t="shared" si="0"/>
        <v>100000</v>
      </c>
    </row>
    <row r="46" spans="1:8" ht="15.75" thickBot="1" x14ac:dyDescent="0.3">
      <c r="A46" s="26" t="s">
        <v>16</v>
      </c>
      <c r="B46" s="182" t="s">
        <v>171</v>
      </c>
      <c r="C46" s="52">
        <f>SUM(C47:C49)</f>
        <v>270400</v>
      </c>
      <c r="D46" s="52"/>
      <c r="E46" s="53"/>
      <c r="F46" s="53"/>
      <c r="G46" s="52">
        <v>0</v>
      </c>
      <c r="H46" s="52">
        <f>+H47+H48+H49</f>
        <v>270400</v>
      </c>
    </row>
    <row r="47" spans="1:8" x14ac:dyDescent="0.25">
      <c r="A47" s="54">
        <v>1</v>
      </c>
      <c r="B47" s="186" t="s">
        <v>103</v>
      </c>
      <c r="C47" s="148">
        <v>200000</v>
      </c>
      <c r="D47" s="41"/>
      <c r="E47" s="55"/>
      <c r="F47" s="55"/>
      <c r="G47" s="41">
        <v>0</v>
      </c>
      <c r="H47" s="148">
        <f>+C47+G47</f>
        <v>200000</v>
      </c>
    </row>
    <row r="48" spans="1:8" x14ac:dyDescent="0.25">
      <c r="A48" s="54">
        <v>2</v>
      </c>
      <c r="B48" s="186" t="s">
        <v>104</v>
      </c>
      <c r="C48" s="148">
        <v>70000</v>
      </c>
      <c r="D48" s="41"/>
      <c r="E48" s="55"/>
      <c r="F48" s="55"/>
      <c r="G48" s="41">
        <v>0</v>
      </c>
      <c r="H48" s="148">
        <f>+C48+G48</f>
        <v>70000</v>
      </c>
    </row>
    <row r="49" spans="1:8" ht="15.75" thickBot="1" x14ac:dyDescent="0.3">
      <c r="A49" s="54">
        <v>3</v>
      </c>
      <c r="B49" s="186" t="s">
        <v>105</v>
      </c>
      <c r="C49" s="148">
        <v>400</v>
      </c>
      <c r="D49" s="41"/>
      <c r="E49" s="55"/>
      <c r="F49" s="55"/>
      <c r="G49" s="41">
        <v>0</v>
      </c>
      <c r="H49" s="148">
        <f>+C49+G49</f>
        <v>400</v>
      </c>
    </row>
    <row r="50" spans="1:8" ht="15.75" thickBot="1" x14ac:dyDescent="0.3">
      <c r="A50" s="26" t="s">
        <v>20</v>
      </c>
      <c r="B50" s="182" t="s">
        <v>22</v>
      </c>
      <c r="C50" s="52">
        <f>+C51+C52</f>
        <v>1850000</v>
      </c>
      <c r="D50" s="52"/>
      <c r="E50" s="53"/>
      <c r="F50" s="53"/>
      <c r="G50" s="52">
        <v>0</v>
      </c>
      <c r="H50" s="52">
        <f>+H51+H52</f>
        <v>1850000</v>
      </c>
    </row>
    <row r="51" spans="1:8" x14ac:dyDescent="0.25">
      <c r="A51" s="54">
        <v>1</v>
      </c>
      <c r="B51" s="183" t="s">
        <v>120</v>
      </c>
      <c r="C51" s="173">
        <v>1500000</v>
      </c>
      <c r="D51" s="41"/>
      <c r="E51" s="55"/>
      <c r="F51" s="55"/>
      <c r="G51" s="41">
        <v>0</v>
      </c>
      <c r="H51" s="173">
        <f>+C51+G51</f>
        <v>1500000</v>
      </c>
    </row>
    <row r="52" spans="1:8" ht="15.75" thickBot="1" x14ac:dyDescent="0.3">
      <c r="A52" s="34">
        <v>2</v>
      </c>
      <c r="B52" s="183" t="s">
        <v>172</v>
      </c>
      <c r="C52" s="173">
        <v>350000</v>
      </c>
      <c r="D52" s="37"/>
      <c r="E52" s="38"/>
      <c r="F52" s="38"/>
      <c r="G52" s="37">
        <v>0</v>
      </c>
      <c r="H52" s="173">
        <f>+C52+G52</f>
        <v>350000</v>
      </c>
    </row>
    <row r="53" spans="1:8" ht="15.75" thickBot="1" x14ac:dyDescent="0.3">
      <c r="A53" s="26" t="s">
        <v>21</v>
      </c>
      <c r="B53" s="182" t="s">
        <v>173</v>
      </c>
      <c r="C53" s="52">
        <f>SUM(C54:C65)</f>
        <v>8242000</v>
      </c>
      <c r="D53" s="52"/>
      <c r="E53" s="53"/>
      <c r="F53" s="53"/>
      <c r="G53" s="52">
        <f>+G63+G62</f>
        <v>4338000</v>
      </c>
      <c r="H53" s="52">
        <f>SUM(H54:H65)</f>
        <v>12580000</v>
      </c>
    </row>
    <row r="54" spans="1:8" x14ac:dyDescent="0.25">
      <c r="A54" s="54">
        <v>1</v>
      </c>
      <c r="B54" s="187" t="s">
        <v>24</v>
      </c>
      <c r="C54" s="213">
        <v>120000</v>
      </c>
      <c r="D54" s="41"/>
      <c r="E54" s="55"/>
      <c r="F54" s="55"/>
      <c r="G54" s="41">
        <v>0</v>
      </c>
      <c r="H54" s="214">
        <f>+C54+G54</f>
        <v>120000</v>
      </c>
    </row>
    <row r="55" spans="1:8" ht="23.25" customHeight="1" x14ac:dyDescent="0.25">
      <c r="A55" s="54">
        <v>2</v>
      </c>
      <c r="B55" s="187" t="s">
        <v>109</v>
      </c>
      <c r="C55" s="214">
        <v>450000</v>
      </c>
      <c r="D55" s="41"/>
      <c r="E55" s="55"/>
      <c r="F55" s="55"/>
      <c r="G55" s="41">
        <v>0</v>
      </c>
      <c r="H55" s="214">
        <f>+C55+G55</f>
        <v>450000</v>
      </c>
    </row>
    <row r="56" spans="1:8" x14ac:dyDescent="0.25">
      <c r="A56" s="54">
        <v>3</v>
      </c>
      <c r="B56" s="187" t="s">
        <v>174</v>
      </c>
      <c r="C56" s="214">
        <v>450000</v>
      </c>
      <c r="D56" s="41"/>
      <c r="E56" s="55"/>
      <c r="F56" s="55"/>
      <c r="G56" s="41">
        <v>0</v>
      </c>
      <c r="H56" s="214">
        <f t="shared" ref="H56:H65" si="1">+C56+G56</f>
        <v>450000</v>
      </c>
    </row>
    <row r="57" spans="1:8" x14ac:dyDescent="0.25">
      <c r="A57" s="54">
        <v>4</v>
      </c>
      <c r="B57" s="187" t="s">
        <v>25</v>
      </c>
      <c r="C57" s="214">
        <v>75000</v>
      </c>
      <c r="D57" s="41"/>
      <c r="E57" s="55"/>
      <c r="F57" s="55"/>
      <c r="G57" s="41">
        <v>0</v>
      </c>
      <c r="H57" s="214">
        <f t="shared" si="1"/>
        <v>75000</v>
      </c>
    </row>
    <row r="58" spans="1:8" x14ac:dyDescent="0.25">
      <c r="A58" s="54">
        <v>5</v>
      </c>
      <c r="B58" s="187" t="s">
        <v>26</v>
      </c>
      <c r="C58" s="214">
        <v>200000</v>
      </c>
      <c r="D58" s="41"/>
      <c r="E58" s="55"/>
      <c r="F58" s="55"/>
      <c r="G58" s="41">
        <v>0</v>
      </c>
      <c r="H58" s="214">
        <f t="shared" si="1"/>
        <v>200000</v>
      </c>
    </row>
    <row r="59" spans="1:8" x14ac:dyDescent="0.25">
      <c r="A59" s="54">
        <v>6</v>
      </c>
      <c r="B59" s="187" t="s">
        <v>27</v>
      </c>
      <c r="C59" s="214">
        <v>70000</v>
      </c>
      <c r="D59" s="41"/>
      <c r="E59" s="55"/>
      <c r="F59" s="55"/>
      <c r="G59" s="41">
        <v>0</v>
      </c>
      <c r="H59" s="214">
        <f t="shared" si="1"/>
        <v>70000</v>
      </c>
    </row>
    <row r="60" spans="1:8" x14ac:dyDescent="0.25">
      <c r="A60" s="54">
        <v>7</v>
      </c>
      <c r="B60" s="187" t="s">
        <v>28</v>
      </c>
      <c r="C60" s="214">
        <v>25000</v>
      </c>
      <c r="D60" s="41"/>
      <c r="E60" s="55"/>
      <c r="F60" s="55"/>
      <c r="G60" s="41">
        <v>0</v>
      </c>
      <c r="H60" s="214">
        <f t="shared" si="1"/>
        <v>25000</v>
      </c>
    </row>
    <row r="61" spans="1:8" x14ac:dyDescent="0.25">
      <c r="A61" s="54">
        <v>8</v>
      </c>
      <c r="B61" s="187" t="s">
        <v>175</v>
      </c>
      <c r="C61" s="214">
        <v>150000</v>
      </c>
      <c r="D61" s="41"/>
      <c r="E61" s="55"/>
      <c r="F61" s="55"/>
      <c r="G61" s="41">
        <v>0</v>
      </c>
      <c r="H61" s="214">
        <f t="shared" si="1"/>
        <v>150000</v>
      </c>
    </row>
    <row r="62" spans="1:8" x14ac:dyDescent="0.25">
      <c r="A62" s="54">
        <v>9</v>
      </c>
      <c r="B62" s="184" t="s">
        <v>176</v>
      </c>
      <c r="C62" s="214">
        <v>4000000</v>
      </c>
      <c r="D62" s="41"/>
      <c r="E62" s="55"/>
      <c r="F62" s="55"/>
      <c r="G62" s="41">
        <v>2000000</v>
      </c>
      <c r="H62" s="214">
        <f t="shared" si="1"/>
        <v>6000000</v>
      </c>
    </row>
    <row r="63" spans="1:8" x14ac:dyDescent="0.25">
      <c r="A63" s="54">
        <v>10</v>
      </c>
      <c r="B63" s="187" t="s">
        <v>110</v>
      </c>
      <c r="C63" s="214">
        <v>2462000</v>
      </c>
      <c r="D63" s="41"/>
      <c r="E63" s="55"/>
      <c r="F63" s="55"/>
      <c r="G63" s="41">
        <v>2338000</v>
      </c>
      <c r="H63" s="214">
        <f t="shared" si="1"/>
        <v>4800000</v>
      </c>
    </row>
    <row r="64" spans="1:8" x14ac:dyDescent="0.25">
      <c r="A64" s="54">
        <v>11</v>
      </c>
      <c r="B64" s="187" t="s">
        <v>177</v>
      </c>
      <c r="C64" s="214">
        <v>90000</v>
      </c>
      <c r="D64" s="45"/>
      <c r="E64" s="46"/>
      <c r="F64" s="46"/>
      <c r="G64" s="45">
        <v>0</v>
      </c>
      <c r="H64" s="214">
        <f t="shared" si="1"/>
        <v>90000</v>
      </c>
    </row>
    <row r="65" spans="1:8" ht="15.75" thickBot="1" x14ac:dyDescent="0.3">
      <c r="A65" s="54">
        <v>12</v>
      </c>
      <c r="B65" s="187" t="s">
        <v>47</v>
      </c>
      <c r="C65" s="215">
        <v>150000</v>
      </c>
      <c r="D65" s="57"/>
      <c r="E65" s="58"/>
      <c r="F65" s="58"/>
      <c r="G65" s="57">
        <v>0</v>
      </c>
      <c r="H65" s="214">
        <f t="shared" si="1"/>
        <v>150000</v>
      </c>
    </row>
    <row r="66" spans="1:8" ht="15.75" thickBot="1" x14ac:dyDescent="0.3">
      <c r="A66" s="26" t="s">
        <v>23</v>
      </c>
      <c r="B66" s="182" t="s">
        <v>30</v>
      </c>
      <c r="C66" s="52">
        <f>+C67</f>
        <v>150000</v>
      </c>
      <c r="D66" s="52"/>
      <c r="E66" s="53"/>
      <c r="F66" s="53"/>
      <c r="G66" s="52">
        <v>0</v>
      </c>
      <c r="H66" s="52">
        <f>+H67</f>
        <v>150000</v>
      </c>
    </row>
    <row r="67" spans="1:8" ht="15.75" thickBot="1" x14ac:dyDescent="0.3">
      <c r="A67" s="285">
        <v>1</v>
      </c>
      <c r="B67" s="188" t="s">
        <v>123</v>
      </c>
      <c r="C67" s="197">
        <v>150000</v>
      </c>
      <c r="D67" s="45"/>
      <c r="E67" s="46"/>
      <c r="F67" s="46"/>
      <c r="G67" s="45">
        <v>0</v>
      </c>
      <c r="H67" s="197">
        <f>+C67+G67</f>
        <v>150000</v>
      </c>
    </row>
    <row r="68" spans="1:8" ht="15.75" thickBot="1" x14ac:dyDescent="0.3">
      <c r="A68" s="26" t="s">
        <v>29</v>
      </c>
      <c r="B68" s="182" t="s">
        <v>32</v>
      </c>
      <c r="C68" s="52">
        <f>+C69+C70</f>
        <v>949280</v>
      </c>
      <c r="D68" s="52"/>
      <c r="E68" s="53"/>
      <c r="F68" s="53"/>
      <c r="G68" s="52">
        <v>0</v>
      </c>
      <c r="H68" s="52">
        <f>+H69+H70</f>
        <v>949280</v>
      </c>
    </row>
    <row r="69" spans="1:8" x14ac:dyDescent="0.25">
      <c r="A69" s="54">
        <v>1</v>
      </c>
      <c r="B69" s="186" t="s">
        <v>178</v>
      </c>
      <c r="C69" s="198">
        <v>20000</v>
      </c>
      <c r="D69" s="41"/>
      <c r="E69" s="55"/>
      <c r="F69" s="55"/>
      <c r="G69" s="41">
        <v>0</v>
      </c>
      <c r="H69" s="198">
        <f>+C69+G69</f>
        <v>20000</v>
      </c>
    </row>
    <row r="70" spans="1:8" ht="15.75" thickBot="1" x14ac:dyDescent="0.3">
      <c r="A70" s="34">
        <v>2</v>
      </c>
      <c r="B70" s="186" t="s">
        <v>122</v>
      </c>
      <c r="C70" s="198">
        <v>929280</v>
      </c>
      <c r="D70" s="37"/>
      <c r="E70" s="38"/>
      <c r="F70" s="38"/>
      <c r="G70" s="37">
        <v>0</v>
      </c>
      <c r="H70" s="198">
        <f>+C70+G70</f>
        <v>929280</v>
      </c>
    </row>
    <row r="71" spans="1:8" ht="15.75" thickBot="1" x14ac:dyDescent="0.3">
      <c r="A71" s="26" t="s">
        <v>31</v>
      </c>
      <c r="B71" s="182" t="s">
        <v>49</v>
      </c>
      <c r="C71" s="52">
        <f>SUM(C72:C74)</f>
        <v>590000</v>
      </c>
      <c r="D71" s="52"/>
      <c r="E71" s="53"/>
      <c r="F71" s="53"/>
      <c r="G71" s="52">
        <v>0</v>
      </c>
      <c r="H71" s="52">
        <f>+H72+H73+H74</f>
        <v>590000</v>
      </c>
    </row>
    <row r="72" spans="1:8" x14ac:dyDescent="0.25">
      <c r="A72" s="54">
        <v>1</v>
      </c>
      <c r="B72" s="175" t="s">
        <v>106</v>
      </c>
      <c r="C72" s="176">
        <v>70000</v>
      </c>
      <c r="D72" s="41"/>
      <c r="E72" s="55"/>
      <c r="F72" s="55"/>
      <c r="G72" s="41">
        <v>0</v>
      </c>
      <c r="H72" s="177">
        <f>+C72+G72</f>
        <v>70000</v>
      </c>
    </row>
    <row r="73" spans="1:8" x14ac:dyDescent="0.25">
      <c r="A73" s="44">
        <v>2</v>
      </c>
      <c r="B73" s="175" t="s">
        <v>179</v>
      </c>
      <c r="C73" s="177">
        <v>500000</v>
      </c>
      <c r="D73" s="45"/>
      <c r="E73" s="46"/>
      <c r="F73" s="46"/>
      <c r="G73" s="45">
        <v>0</v>
      </c>
      <c r="H73" s="177">
        <f>+C73+G73</f>
        <v>500000</v>
      </c>
    </row>
    <row r="74" spans="1:8" ht="15.75" thickBot="1" x14ac:dyDescent="0.3">
      <c r="A74" s="59">
        <v>3</v>
      </c>
      <c r="B74" s="175" t="s">
        <v>180</v>
      </c>
      <c r="C74" s="153">
        <v>20000</v>
      </c>
      <c r="D74" s="57"/>
      <c r="E74" s="58"/>
      <c r="F74" s="58"/>
      <c r="G74" s="57">
        <v>0</v>
      </c>
      <c r="H74" s="177">
        <f>+C74+G74</f>
        <v>20000</v>
      </c>
    </row>
    <row r="75" spans="1:8" ht="15.75" thickBot="1" x14ac:dyDescent="0.3">
      <c r="A75" s="26" t="s">
        <v>33</v>
      </c>
      <c r="B75" s="182" t="s">
        <v>181</v>
      </c>
      <c r="C75" s="52">
        <f>+C76+C77</f>
        <v>270000</v>
      </c>
      <c r="D75" s="52"/>
      <c r="E75" s="53"/>
      <c r="F75" s="53"/>
      <c r="G75" s="52">
        <v>0</v>
      </c>
      <c r="H75" s="52">
        <f>+H76+H77</f>
        <v>270000</v>
      </c>
    </row>
    <row r="76" spans="1:8" x14ac:dyDescent="0.25">
      <c r="A76" s="54">
        <v>1</v>
      </c>
      <c r="B76" s="189" t="s">
        <v>121</v>
      </c>
      <c r="C76" s="199">
        <v>20000</v>
      </c>
      <c r="D76" s="41"/>
      <c r="E76" s="55"/>
      <c r="F76" s="55"/>
      <c r="G76" s="41">
        <v>0</v>
      </c>
      <c r="H76" s="199">
        <f>+C76+G76</f>
        <v>20000</v>
      </c>
    </row>
    <row r="77" spans="1:8" ht="15.75" thickBot="1" x14ac:dyDescent="0.3">
      <c r="A77" s="44">
        <v>2</v>
      </c>
      <c r="B77" s="189" t="s">
        <v>182</v>
      </c>
      <c r="C77" s="199">
        <v>250000</v>
      </c>
      <c r="D77" s="45"/>
      <c r="E77" s="46"/>
      <c r="F77" s="46"/>
      <c r="G77" s="45">
        <v>0</v>
      </c>
      <c r="H77" s="199">
        <f>+C77+G77</f>
        <v>250000</v>
      </c>
    </row>
    <row r="78" spans="1:8" ht="15.75" thickBot="1" x14ac:dyDescent="0.3">
      <c r="A78" s="26" t="s">
        <v>34</v>
      </c>
      <c r="B78" s="182" t="s">
        <v>183</v>
      </c>
      <c r="C78" s="52">
        <f>SUM(C79:C83)</f>
        <v>371000</v>
      </c>
      <c r="D78" s="52"/>
      <c r="E78" s="53"/>
      <c r="F78" s="53"/>
      <c r="G78" s="52">
        <v>0</v>
      </c>
      <c r="H78" s="52">
        <f>+H79+H80+H81+H82+H83</f>
        <v>371000</v>
      </c>
    </row>
    <row r="79" spans="1:8" x14ac:dyDescent="0.25">
      <c r="A79" s="44">
        <v>1</v>
      </c>
      <c r="B79" s="183" t="s">
        <v>184</v>
      </c>
      <c r="C79" s="177">
        <v>120000</v>
      </c>
      <c r="D79" s="45"/>
      <c r="E79" s="46"/>
      <c r="F79" s="46"/>
      <c r="G79" s="45">
        <v>0</v>
      </c>
      <c r="H79" s="177">
        <f>+C79+G79</f>
        <v>120000</v>
      </c>
    </row>
    <row r="80" spans="1:8" x14ac:dyDescent="0.25">
      <c r="A80" s="44">
        <v>2</v>
      </c>
      <c r="B80" s="183" t="s">
        <v>107</v>
      </c>
      <c r="C80" s="177">
        <v>20000</v>
      </c>
      <c r="D80" s="45"/>
      <c r="E80" s="46"/>
      <c r="F80" s="46"/>
      <c r="G80" s="45">
        <v>0</v>
      </c>
      <c r="H80" s="177">
        <f>+C80+G80</f>
        <v>20000</v>
      </c>
    </row>
    <row r="81" spans="1:8" x14ac:dyDescent="0.25">
      <c r="A81" s="44">
        <v>3</v>
      </c>
      <c r="B81" s="183" t="s">
        <v>185</v>
      </c>
      <c r="C81" s="177">
        <v>220000</v>
      </c>
      <c r="D81" s="45"/>
      <c r="E81" s="46"/>
      <c r="F81" s="46"/>
      <c r="G81" s="45">
        <v>0</v>
      </c>
      <c r="H81" s="177">
        <f t="shared" ref="H81:H83" si="2">+C81+G81</f>
        <v>220000</v>
      </c>
    </row>
    <row r="82" spans="1:8" x14ac:dyDescent="0.25">
      <c r="A82" s="44">
        <v>4</v>
      </c>
      <c r="B82" s="183" t="s">
        <v>186</v>
      </c>
      <c r="C82" s="177">
        <v>1000</v>
      </c>
      <c r="D82" s="45"/>
      <c r="E82" s="46"/>
      <c r="F82" s="46"/>
      <c r="G82" s="45">
        <v>0</v>
      </c>
      <c r="H82" s="177">
        <f t="shared" si="2"/>
        <v>1000</v>
      </c>
    </row>
    <row r="83" spans="1:8" ht="15.75" thickBot="1" x14ac:dyDescent="0.3">
      <c r="A83" s="44">
        <v>5</v>
      </c>
      <c r="B83" s="183" t="s">
        <v>108</v>
      </c>
      <c r="C83" s="149">
        <v>10000</v>
      </c>
      <c r="D83" s="45"/>
      <c r="E83" s="46"/>
      <c r="F83" s="46"/>
      <c r="G83" s="45">
        <v>0</v>
      </c>
      <c r="H83" s="177">
        <f t="shared" si="2"/>
        <v>10000</v>
      </c>
    </row>
    <row r="84" spans="1:8" ht="15.75" thickBot="1" x14ac:dyDescent="0.3">
      <c r="A84" s="26" t="s">
        <v>35</v>
      </c>
      <c r="B84" s="182" t="s">
        <v>187</v>
      </c>
      <c r="C84" s="52">
        <f>SUM(C85:C87)</f>
        <v>75000</v>
      </c>
      <c r="D84" s="52"/>
      <c r="E84" s="53"/>
      <c r="F84" s="53"/>
      <c r="G84" s="52">
        <v>0</v>
      </c>
      <c r="H84" s="52">
        <f>SUM(H85:H87)</f>
        <v>75000</v>
      </c>
    </row>
    <row r="85" spans="1:8" x14ac:dyDescent="0.25">
      <c r="A85" s="44">
        <v>1</v>
      </c>
      <c r="B85" s="189" t="s">
        <v>124</v>
      </c>
      <c r="C85" s="200">
        <v>35000</v>
      </c>
      <c r="D85" s="45"/>
      <c r="E85" s="46"/>
      <c r="F85" s="46"/>
      <c r="G85" s="45">
        <v>0</v>
      </c>
      <c r="H85" s="200">
        <f>+C85+G85</f>
        <v>35000</v>
      </c>
    </row>
    <row r="86" spans="1:8" x14ac:dyDescent="0.25">
      <c r="A86" s="44">
        <v>2</v>
      </c>
      <c r="B86" s="190" t="s">
        <v>125</v>
      </c>
      <c r="C86" s="200">
        <v>15000</v>
      </c>
      <c r="D86" s="45"/>
      <c r="E86" s="46"/>
      <c r="F86" s="46"/>
      <c r="G86" s="45">
        <v>0</v>
      </c>
      <c r="H86" s="200">
        <f>+C86+G86</f>
        <v>15000</v>
      </c>
    </row>
    <row r="87" spans="1:8" ht="15.75" thickBot="1" x14ac:dyDescent="0.3">
      <c r="A87" s="44">
        <v>3</v>
      </c>
      <c r="B87" s="190" t="s">
        <v>188</v>
      </c>
      <c r="C87" s="200">
        <v>25000</v>
      </c>
      <c r="D87" s="45"/>
      <c r="E87" s="46"/>
      <c r="F87" s="46"/>
      <c r="G87" s="45">
        <v>0</v>
      </c>
      <c r="H87" s="200">
        <f>+C87+G87</f>
        <v>25000</v>
      </c>
    </row>
    <row r="88" spans="1:8" ht="15.75" thickBot="1" x14ac:dyDescent="0.3">
      <c r="A88" s="26" t="s">
        <v>126</v>
      </c>
      <c r="B88" s="182" t="s">
        <v>189</v>
      </c>
      <c r="C88" s="52">
        <f>SUM(C89:C102)</f>
        <v>1660000</v>
      </c>
      <c r="D88" s="52"/>
      <c r="E88" s="53"/>
      <c r="F88" s="53"/>
      <c r="G88" s="52">
        <v>0</v>
      </c>
      <c r="H88" s="52">
        <f>SUM(H89:H102)</f>
        <v>1660000</v>
      </c>
    </row>
    <row r="89" spans="1:8" x14ac:dyDescent="0.25">
      <c r="A89" s="40">
        <v>1</v>
      </c>
      <c r="B89" s="289" t="s">
        <v>190</v>
      </c>
      <c r="C89" s="290">
        <v>80000</v>
      </c>
      <c r="D89" s="43"/>
      <c r="E89" s="42"/>
      <c r="F89" s="42"/>
      <c r="G89" s="43">
        <v>0</v>
      </c>
      <c r="H89" s="290">
        <f>+C89+G89</f>
        <v>80000</v>
      </c>
    </row>
    <row r="90" spans="1:8" x14ac:dyDescent="0.25">
      <c r="A90" s="44">
        <v>2</v>
      </c>
      <c r="B90" s="191" t="s">
        <v>191</v>
      </c>
      <c r="C90" s="201">
        <v>10000</v>
      </c>
      <c r="D90" s="45"/>
      <c r="E90" s="46"/>
      <c r="F90" s="46"/>
      <c r="G90" s="45">
        <v>0</v>
      </c>
      <c r="H90" s="201">
        <f>+C90+G90</f>
        <v>10000</v>
      </c>
    </row>
    <row r="91" spans="1:8" x14ac:dyDescent="0.25">
      <c r="A91" s="44">
        <v>3</v>
      </c>
      <c r="B91" s="192" t="s">
        <v>127</v>
      </c>
      <c r="C91" s="201">
        <v>30000</v>
      </c>
      <c r="D91" s="45"/>
      <c r="E91" s="46"/>
      <c r="F91" s="46"/>
      <c r="G91" s="45">
        <v>0</v>
      </c>
      <c r="H91" s="201">
        <f t="shared" ref="H91:H102" si="3">+C91+G91</f>
        <v>30000</v>
      </c>
    </row>
    <row r="92" spans="1:8" x14ac:dyDescent="0.25">
      <c r="A92" s="44">
        <v>4</v>
      </c>
      <c r="B92" s="193" t="s">
        <v>128</v>
      </c>
      <c r="C92" s="201">
        <v>700000</v>
      </c>
      <c r="D92" s="45"/>
      <c r="E92" s="46"/>
      <c r="F92" s="46"/>
      <c r="G92" s="45">
        <v>0</v>
      </c>
      <c r="H92" s="201">
        <f t="shared" si="3"/>
        <v>700000</v>
      </c>
    </row>
    <row r="93" spans="1:8" x14ac:dyDescent="0.25">
      <c r="A93" s="44">
        <v>5</v>
      </c>
      <c r="B93" s="193" t="s">
        <v>192</v>
      </c>
      <c r="C93" s="201">
        <v>200000</v>
      </c>
      <c r="D93" s="45"/>
      <c r="E93" s="46"/>
      <c r="F93" s="46"/>
      <c r="G93" s="45">
        <v>0</v>
      </c>
      <c r="H93" s="201">
        <f t="shared" si="3"/>
        <v>200000</v>
      </c>
    </row>
    <row r="94" spans="1:8" x14ac:dyDescent="0.25">
      <c r="A94" s="44">
        <v>6</v>
      </c>
      <c r="B94" s="193" t="s">
        <v>193</v>
      </c>
      <c r="C94" s="201">
        <v>150000</v>
      </c>
      <c r="D94" s="45"/>
      <c r="E94" s="46"/>
      <c r="F94" s="46"/>
      <c r="G94" s="45">
        <v>0</v>
      </c>
      <c r="H94" s="201">
        <f t="shared" si="3"/>
        <v>150000</v>
      </c>
    </row>
    <row r="95" spans="1:8" x14ac:dyDescent="0.25">
      <c r="A95" s="44">
        <v>7</v>
      </c>
      <c r="B95" s="193" t="s">
        <v>194</v>
      </c>
      <c r="C95" s="201">
        <v>10000</v>
      </c>
      <c r="D95" s="45"/>
      <c r="E95" s="46"/>
      <c r="F95" s="46"/>
      <c r="G95" s="45">
        <v>0</v>
      </c>
      <c r="H95" s="201">
        <f t="shared" si="3"/>
        <v>10000</v>
      </c>
    </row>
    <row r="96" spans="1:8" x14ac:dyDescent="0.25">
      <c r="A96" s="44">
        <v>8</v>
      </c>
      <c r="B96" s="192" t="s">
        <v>195</v>
      </c>
      <c r="C96" s="201">
        <v>300000</v>
      </c>
      <c r="D96" s="45"/>
      <c r="E96" s="46"/>
      <c r="F96" s="46"/>
      <c r="G96" s="45">
        <v>0</v>
      </c>
      <c r="H96" s="201">
        <f t="shared" si="3"/>
        <v>300000</v>
      </c>
    </row>
    <row r="97" spans="1:10" x14ac:dyDescent="0.25">
      <c r="A97" s="44">
        <v>9</v>
      </c>
      <c r="B97" s="192" t="s">
        <v>196</v>
      </c>
      <c r="C97" s="201">
        <v>50000</v>
      </c>
      <c r="D97" s="45"/>
      <c r="E97" s="46"/>
      <c r="F97" s="46"/>
      <c r="G97" s="45">
        <v>0</v>
      </c>
      <c r="H97" s="201">
        <f t="shared" si="3"/>
        <v>50000</v>
      </c>
    </row>
    <row r="98" spans="1:10" x14ac:dyDescent="0.25">
      <c r="A98" s="44">
        <v>10</v>
      </c>
      <c r="B98" s="186" t="s">
        <v>197</v>
      </c>
      <c r="C98" s="202">
        <v>30000</v>
      </c>
      <c r="D98" s="45"/>
      <c r="E98" s="46"/>
      <c r="F98" s="46"/>
      <c r="G98" s="45">
        <v>0</v>
      </c>
      <c r="H98" s="201">
        <f t="shared" si="3"/>
        <v>30000</v>
      </c>
    </row>
    <row r="99" spans="1:10" x14ac:dyDescent="0.25">
      <c r="A99" s="44">
        <v>11</v>
      </c>
      <c r="B99" s="186" t="s">
        <v>198</v>
      </c>
      <c r="C99" s="202">
        <v>15000</v>
      </c>
      <c r="D99" s="45"/>
      <c r="E99" s="46"/>
      <c r="F99" s="46"/>
      <c r="G99" s="45">
        <v>0</v>
      </c>
      <c r="H99" s="201">
        <f t="shared" si="3"/>
        <v>15000</v>
      </c>
    </row>
    <row r="100" spans="1:10" x14ac:dyDescent="0.25">
      <c r="A100" s="44">
        <v>12</v>
      </c>
      <c r="B100" s="186" t="s">
        <v>199</v>
      </c>
      <c r="C100" s="202">
        <v>10000</v>
      </c>
      <c r="D100" s="45"/>
      <c r="E100" s="46"/>
      <c r="F100" s="46"/>
      <c r="G100" s="45">
        <v>0</v>
      </c>
      <c r="H100" s="201">
        <f t="shared" si="3"/>
        <v>10000</v>
      </c>
    </row>
    <row r="101" spans="1:10" x14ac:dyDescent="0.25">
      <c r="A101" s="44">
        <v>13</v>
      </c>
      <c r="B101" s="186" t="s">
        <v>200</v>
      </c>
      <c r="C101" s="202">
        <v>65000</v>
      </c>
      <c r="D101" s="45"/>
      <c r="E101" s="46"/>
      <c r="F101" s="46"/>
      <c r="G101" s="45">
        <v>0</v>
      </c>
      <c r="H101" s="201">
        <f t="shared" si="3"/>
        <v>65000</v>
      </c>
    </row>
    <row r="102" spans="1:10" ht="15.75" thickBot="1" x14ac:dyDescent="0.3">
      <c r="A102" s="291">
        <v>14</v>
      </c>
      <c r="B102" s="292" t="s">
        <v>307</v>
      </c>
      <c r="C102" s="203">
        <v>10000</v>
      </c>
      <c r="D102" s="293"/>
      <c r="E102" s="294"/>
      <c r="F102" s="294"/>
      <c r="G102" s="293">
        <v>0</v>
      </c>
      <c r="H102" s="295">
        <f t="shared" si="3"/>
        <v>10000</v>
      </c>
    </row>
    <row r="103" spans="1:10" ht="15.75" thickBot="1" x14ac:dyDescent="0.3">
      <c r="A103" s="31" t="s">
        <v>36</v>
      </c>
      <c r="B103" s="180" t="s">
        <v>37</v>
      </c>
      <c r="C103" s="65">
        <f>SUM(C104:C109)</f>
        <v>1550000</v>
      </c>
      <c r="D103" s="65"/>
      <c r="E103" s="66"/>
      <c r="F103" s="66"/>
      <c r="G103" s="65">
        <v>0</v>
      </c>
      <c r="H103" s="65">
        <f>SUM(H104:H109)</f>
        <v>1550000</v>
      </c>
    </row>
    <row r="104" spans="1:10" x14ac:dyDescent="0.25">
      <c r="A104" s="54">
        <v>1</v>
      </c>
      <c r="B104" s="194" t="s">
        <v>38</v>
      </c>
      <c r="C104" s="60">
        <v>640000</v>
      </c>
      <c r="D104" s="41"/>
      <c r="E104" s="55"/>
      <c r="F104" s="55"/>
      <c r="G104" s="41">
        <v>0</v>
      </c>
      <c r="H104" s="60">
        <f>+C104+G104</f>
        <v>640000</v>
      </c>
    </row>
    <row r="105" spans="1:10" x14ac:dyDescent="0.25">
      <c r="A105" s="44">
        <v>2</v>
      </c>
      <c r="B105" s="195" t="s">
        <v>201</v>
      </c>
      <c r="C105" s="61">
        <v>420000</v>
      </c>
      <c r="D105" s="45"/>
      <c r="E105" s="46"/>
      <c r="F105" s="46"/>
      <c r="G105" s="45">
        <v>0</v>
      </c>
      <c r="H105" s="61">
        <f>+C105+G105</f>
        <v>420000</v>
      </c>
    </row>
    <row r="106" spans="1:10" x14ac:dyDescent="0.25">
      <c r="A106" s="44">
        <v>3</v>
      </c>
      <c r="B106" s="195" t="s">
        <v>202</v>
      </c>
      <c r="C106" s="61">
        <v>210000</v>
      </c>
      <c r="D106" s="45"/>
      <c r="E106" s="46"/>
      <c r="F106" s="46"/>
      <c r="G106" s="45">
        <v>0</v>
      </c>
      <c r="H106" s="61">
        <f t="shared" ref="H106:H109" si="4">+C106+G106</f>
        <v>210000</v>
      </c>
    </row>
    <row r="107" spans="1:10" x14ac:dyDescent="0.25">
      <c r="A107" s="44">
        <v>4</v>
      </c>
      <c r="B107" s="195" t="s">
        <v>203</v>
      </c>
      <c r="C107" s="61">
        <v>120000</v>
      </c>
      <c r="D107" s="45"/>
      <c r="E107" s="46"/>
      <c r="F107" s="46"/>
      <c r="G107" s="45">
        <v>0</v>
      </c>
      <c r="H107" s="61">
        <f t="shared" si="4"/>
        <v>120000</v>
      </c>
    </row>
    <row r="108" spans="1:10" x14ac:dyDescent="0.25">
      <c r="A108" s="44">
        <v>5</v>
      </c>
      <c r="B108" s="195" t="s">
        <v>204</v>
      </c>
      <c r="C108" s="61">
        <v>90000</v>
      </c>
      <c r="D108" s="45"/>
      <c r="E108" s="46"/>
      <c r="F108" s="46"/>
      <c r="G108" s="45">
        <v>0</v>
      </c>
      <c r="H108" s="61">
        <f t="shared" si="4"/>
        <v>90000</v>
      </c>
    </row>
    <row r="109" spans="1:10" ht="15.75" thickBot="1" x14ac:dyDescent="0.3">
      <c r="A109" s="59">
        <v>6</v>
      </c>
      <c r="B109" s="196" t="s">
        <v>40</v>
      </c>
      <c r="C109" s="61">
        <v>70000</v>
      </c>
      <c r="D109" s="57"/>
      <c r="E109" s="58"/>
      <c r="F109" s="58"/>
      <c r="G109" s="57">
        <v>0</v>
      </c>
      <c r="H109" s="61">
        <f t="shared" si="4"/>
        <v>70000</v>
      </c>
    </row>
    <row r="110" spans="1:10" ht="15.75" thickBot="1" x14ac:dyDescent="0.3">
      <c r="A110" s="31" t="s">
        <v>41</v>
      </c>
      <c r="B110" s="180" t="s">
        <v>42</v>
      </c>
      <c r="C110" s="67">
        <f>+C111+C114+C137+C157+C164+C169+C178+C181+C149+C152</f>
        <v>14265433</v>
      </c>
      <c r="D110" s="67"/>
      <c r="E110" s="68"/>
      <c r="F110" s="68">
        <f>+F137</f>
        <v>1000000</v>
      </c>
      <c r="G110" s="67">
        <f>+G111+G114+G137+G157+G164+G169+G178+G181+G149+G152</f>
        <v>25244892</v>
      </c>
      <c r="H110" s="67">
        <f>SUM(C110:G110)</f>
        <v>40510325</v>
      </c>
      <c r="J110" s="349"/>
    </row>
    <row r="111" spans="1:10" ht="15.75" thickBot="1" x14ac:dyDescent="0.3">
      <c r="A111" s="26" t="s">
        <v>43</v>
      </c>
      <c r="B111" s="27" t="s">
        <v>44</v>
      </c>
      <c r="C111" s="69">
        <f>SUM(C112:C113)</f>
        <v>0</v>
      </c>
      <c r="D111" s="70"/>
      <c r="E111" s="71"/>
      <c r="F111" s="71"/>
      <c r="G111" s="72">
        <f>SUM(G112:G113)</f>
        <v>500000</v>
      </c>
      <c r="H111" s="72">
        <f>+G111</f>
        <v>500000</v>
      </c>
    </row>
    <row r="112" spans="1:10" x14ac:dyDescent="0.25">
      <c r="A112" s="128">
        <v>1</v>
      </c>
      <c r="B112" s="223" t="s">
        <v>205</v>
      </c>
      <c r="C112" s="73"/>
      <c r="D112" s="74"/>
      <c r="E112" s="75"/>
      <c r="F112" s="75"/>
      <c r="G112" s="76">
        <v>150000</v>
      </c>
      <c r="H112" s="219">
        <f>+G112</f>
        <v>150000</v>
      </c>
    </row>
    <row r="113" spans="1:8" ht="15.75" thickBot="1" x14ac:dyDescent="0.3">
      <c r="A113" s="128">
        <v>2</v>
      </c>
      <c r="B113" s="224" t="s">
        <v>206</v>
      </c>
      <c r="C113" s="73"/>
      <c r="D113" s="74"/>
      <c r="E113" s="75"/>
      <c r="F113" s="75"/>
      <c r="G113" s="77">
        <v>350000</v>
      </c>
      <c r="H113" s="220">
        <f>+G113</f>
        <v>350000</v>
      </c>
    </row>
    <row r="114" spans="1:8" ht="15.75" thickBot="1" x14ac:dyDescent="0.3">
      <c r="A114" s="26" t="s">
        <v>137</v>
      </c>
      <c r="B114" s="27" t="s">
        <v>46</v>
      </c>
      <c r="C114" s="69">
        <f>SUM(C115:C136)</f>
        <v>10185433</v>
      </c>
      <c r="D114" s="70"/>
      <c r="E114" s="71"/>
      <c r="F114" s="71"/>
      <c r="G114" s="72">
        <f>SUM(G115:G136)</f>
        <v>14220892</v>
      </c>
      <c r="H114" s="72">
        <f>SUM(H115:H136)</f>
        <v>24406325</v>
      </c>
    </row>
    <row r="115" spans="1:8" x14ac:dyDescent="0.25">
      <c r="A115" s="266">
        <v>1</v>
      </c>
      <c r="B115" s="223" t="s">
        <v>207</v>
      </c>
      <c r="C115" s="246">
        <v>0</v>
      </c>
      <c r="D115" s="90"/>
      <c r="E115" s="221"/>
      <c r="F115" s="221"/>
      <c r="G115" s="250">
        <v>300000</v>
      </c>
      <c r="H115" s="251">
        <f>+C115+G115</f>
        <v>300000</v>
      </c>
    </row>
    <row r="116" spans="1:8" x14ac:dyDescent="0.25">
      <c r="A116" s="130">
        <v>2</v>
      </c>
      <c r="B116" s="225" t="s">
        <v>208</v>
      </c>
      <c r="C116" s="246">
        <v>2000000</v>
      </c>
      <c r="D116" s="49"/>
      <c r="E116" s="50"/>
      <c r="F116" s="50"/>
      <c r="G116" s="252">
        <v>2000000</v>
      </c>
      <c r="H116" s="253">
        <f>+C116+G116</f>
        <v>4000000</v>
      </c>
    </row>
    <row r="117" spans="1:8" x14ac:dyDescent="0.25">
      <c r="A117" s="130">
        <v>3</v>
      </c>
      <c r="B117" s="225" t="s">
        <v>209</v>
      </c>
      <c r="C117" s="246">
        <v>1000000</v>
      </c>
      <c r="D117" s="49"/>
      <c r="E117" s="50"/>
      <c r="F117" s="50"/>
      <c r="G117" s="252">
        <v>1000000</v>
      </c>
      <c r="H117" s="253">
        <f t="shared" ref="H117:H136" si="5">+C117+G117</f>
        <v>2000000</v>
      </c>
    </row>
    <row r="118" spans="1:8" x14ac:dyDescent="0.25">
      <c r="A118" s="130">
        <v>4</v>
      </c>
      <c r="B118" s="225" t="s">
        <v>210</v>
      </c>
      <c r="C118" s="246">
        <v>1500000</v>
      </c>
      <c r="D118" s="49"/>
      <c r="E118" s="50"/>
      <c r="F118" s="50"/>
      <c r="G118" s="252">
        <v>2000000</v>
      </c>
      <c r="H118" s="253">
        <f t="shared" si="5"/>
        <v>3500000</v>
      </c>
    </row>
    <row r="119" spans="1:8" x14ac:dyDescent="0.25">
      <c r="A119" s="130">
        <v>5</v>
      </c>
      <c r="B119" s="225" t="s">
        <v>211</v>
      </c>
      <c r="C119" s="246">
        <v>0</v>
      </c>
      <c r="D119" s="49"/>
      <c r="E119" s="50"/>
      <c r="F119" s="50"/>
      <c r="G119" s="252">
        <v>500000</v>
      </c>
      <c r="H119" s="253">
        <f t="shared" si="5"/>
        <v>500000</v>
      </c>
    </row>
    <row r="120" spans="1:8" x14ac:dyDescent="0.25">
      <c r="A120" s="130">
        <v>6</v>
      </c>
      <c r="B120" s="144" t="s">
        <v>212</v>
      </c>
      <c r="C120" s="246">
        <v>200000</v>
      </c>
      <c r="D120" s="49"/>
      <c r="E120" s="50"/>
      <c r="F120" s="50"/>
      <c r="G120" s="252">
        <v>300000</v>
      </c>
      <c r="H120" s="253">
        <f t="shared" si="5"/>
        <v>500000</v>
      </c>
    </row>
    <row r="121" spans="1:8" x14ac:dyDescent="0.25">
      <c r="A121" s="130">
        <v>7</v>
      </c>
      <c r="B121" s="226" t="s">
        <v>213</v>
      </c>
      <c r="C121" s="247">
        <v>200000</v>
      </c>
      <c r="D121" s="49"/>
      <c r="E121" s="50"/>
      <c r="F121" s="50"/>
      <c r="G121" s="252">
        <v>250000</v>
      </c>
      <c r="H121" s="253">
        <f t="shared" si="5"/>
        <v>450000</v>
      </c>
    </row>
    <row r="122" spans="1:8" x14ac:dyDescent="0.25">
      <c r="A122" s="130">
        <v>8</v>
      </c>
      <c r="B122" s="226" t="s">
        <v>214</v>
      </c>
      <c r="C122" s="247">
        <v>105433</v>
      </c>
      <c r="D122" s="49"/>
      <c r="E122" s="50"/>
      <c r="F122" s="50"/>
      <c r="G122" s="252">
        <v>344567</v>
      </c>
      <c r="H122" s="253">
        <f t="shared" si="5"/>
        <v>450000</v>
      </c>
    </row>
    <row r="123" spans="1:8" x14ac:dyDescent="0.25">
      <c r="A123" s="130">
        <v>9</v>
      </c>
      <c r="B123" s="227" t="s">
        <v>215</v>
      </c>
      <c r="C123" s="247">
        <v>3500000</v>
      </c>
      <c r="D123" s="49"/>
      <c r="E123" s="50"/>
      <c r="F123" s="50"/>
      <c r="G123" s="252">
        <v>3000000</v>
      </c>
      <c r="H123" s="253">
        <f t="shared" si="5"/>
        <v>6500000</v>
      </c>
    </row>
    <row r="124" spans="1:8" x14ac:dyDescent="0.25">
      <c r="A124" s="130">
        <v>10</v>
      </c>
      <c r="B124" s="228" t="s">
        <v>216</v>
      </c>
      <c r="C124" s="247">
        <v>1000000</v>
      </c>
      <c r="D124" s="49"/>
      <c r="E124" s="50"/>
      <c r="F124" s="50"/>
      <c r="G124" s="252">
        <v>1500000</v>
      </c>
      <c r="H124" s="253">
        <f t="shared" si="5"/>
        <v>2500000</v>
      </c>
    </row>
    <row r="125" spans="1:8" x14ac:dyDescent="0.25">
      <c r="A125" s="130">
        <v>11</v>
      </c>
      <c r="B125" s="228" t="s">
        <v>217</v>
      </c>
      <c r="C125" s="247">
        <v>0</v>
      </c>
      <c r="D125" s="49"/>
      <c r="E125" s="50"/>
      <c r="F125" s="50"/>
      <c r="G125" s="252">
        <v>500000</v>
      </c>
      <c r="H125" s="253">
        <f t="shared" si="5"/>
        <v>500000</v>
      </c>
    </row>
    <row r="126" spans="1:8" x14ac:dyDescent="0.25">
      <c r="A126" s="130">
        <v>12</v>
      </c>
      <c r="B126" s="228" t="s">
        <v>218</v>
      </c>
      <c r="C126" s="247">
        <v>300000</v>
      </c>
      <c r="D126" s="49"/>
      <c r="E126" s="50"/>
      <c r="F126" s="50"/>
      <c r="G126" s="252">
        <v>300000</v>
      </c>
      <c r="H126" s="253">
        <f t="shared" si="5"/>
        <v>600000</v>
      </c>
    </row>
    <row r="127" spans="1:8" x14ac:dyDescent="0.25">
      <c r="A127" s="130">
        <v>13</v>
      </c>
      <c r="B127" s="228" t="s">
        <v>131</v>
      </c>
      <c r="C127" s="247">
        <v>0</v>
      </c>
      <c r="D127" s="49"/>
      <c r="E127" s="50"/>
      <c r="F127" s="50"/>
      <c r="G127" s="252">
        <v>150000</v>
      </c>
      <c r="H127" s="253">
        <f t="shared" si="5"/>
        <v>150000</v>
      </c>
    </row>
    <row r="128" spans="1:8" x14ac:dyDescent="0.25">
      <c r="A128" s="130">
        <v>14</v>
      </c>
      <c r="B128" s="228" t="s">
        <v>308</v>
      </c>
      <c r="C128" s="247">
        <v>200000</v>
      </c>
      <c r="D128" s="49"/>
      <c r="E128" s="50"/>
      <c r="F128" s="50"/>
      <c r="G128" s="252">
        <v>250000</v>
      </c>
      <c r="H128" s="253">
        <f t="shared" si="5"/>
        <v>450000</v>
      </c>
    </row>
    <row r="129" spans="1:8" x14ac:dyDescent="0.25">
      <c r="A129" s="130">
        <v>15</v>
      </c>
      <c r="B129" s="228" t="s">
        <v>219</v>
      </c>
      <c r="C129" s="247">
        <v>0</v>
      </c>
      <c r="D129" s="49"/>
      <c r="E129" s="50"/>
      <c r="F129" s="50"/>
      <c r="G129" s="252">
        <v>200000</v>
      </c>
      <c r="H129" s="253">
        <f t="shared" si="5"/>
        <v>200000</v>
      </c>
    </row>
    <row r="130" spans="1:8" x14ac:dyDescent="0.25">
      <c r="A130" s="130">
        <v>16</v>
      </c>
      <c r="B130" s="228" t="s">
        <v>220</v>
      </c>
      <c r="C130" s="246">
        <v>0</v>
      </c>
      <c r="D130" s="49"/>
      <c r="E130" s="50"/>
      <c r="F130" s="50"/>
      <c r="G130" s="252">
        <v>150000</v>
      </c>
      <c r="H130" s="253">
        <f t="shared" si="5"/>
        <v>150000</v>
      </c>
    </row>
    <row r="131" spans="1:8" x14ac:dyDescent="0.25">
      <c r="A131" s="130">
        <v>17</v>
      </c>
      <c r="B131" s="228" t="s">
        <v>221</v>
      </c>
      <c r="C131" s="248">
        <v>0</v>
      </c>
      <c r="D131" s="49"/>
      <c r="E131" s="50"/>
      <c r="F131" s="50"/>
      <c r="G131" s="252">
        <v>100000</v>
      </c>
      <c r="H131" s="253">
        <f t="shared" si="5"/>
        <v>100000</v>
      </c>
    </row>
    <row r="132" spans="1:8" x14ac:dyDescent="0.25">
      <c r="A132" s="130">
        <v>18</v>
      </c>
      <c r="B132" s="229" t="s">
        <v>222</v>
      </c>
      <c r="C132" s="246">
        <v>180000</v>
      </c>
      <c r="D132" s="49"/>
      <c r="E132" s="50"/>
      <c r="F132" s="50"/>
      <c r="G132" s="252">
        <v>320000</v>
      </c>
      <c r="H132" s="253">
        <f t="shared" si="5"/>
        <v>500000</v>
      </c>
    </row>
    <row r="133" spans="1:8" x14ac:dyDescent="0.25">
      <c r="A133" s="130">
        <v>19</v>
      </c>
      <c r="B133" s="230" t="s">
        <v>223</v>
      </c>
      <c r="C133" s="248">
        <v>0</v>
      </c>
      <c r="D133" s="49"/>
      <c r="E133" s="50"/>
      <c r="F133" s="50"/>
      <c r="G133" s="252">
        <v>200000</v>
      </c>
      <c r="H133" s="253">
        <f t="shared" si="5"/>
        <v>200000</v>
      </c>
    </row>
    <row r="134" spans="1:8" x14ac:dyDescent="0.25">
      <c r="A134" s="130">
        <v>20</v>
      </c>
      <c r="B134" s="231" t="s">
        <v>224</v>
      </c>
      <c r="C134" s="246">
        <v>0</v>
      </c>
      <c r="D134" s="49"/>
      <c r="E134" s="50"/>
      <c r="F134" s="50"/>
      <c r="G134" s="252">
        <v>450000</v>
      </c>
      <c r="H134" s="253">
        <f t="shared" si="5"/>
        <v>450000</v>
      </c>
    </row>
    <row r="135" spans="1:8" x14ac:dyDescent="0.25">
      <c r="A135" s="130">
        <v>21</v>
      </c>
      <c r="B135" s="231" t="s">
        <v>225</v>
      </c>
      <c r="C135" s="246">
        <v>0</v>
      </c>
      <c r="D135" s="49"/>
      <c r="E135" s="50"/>
      <c r="F135" s="50"/>
      <c r="G135" s="252">
        <v>206325</v>
      </c>
      <c r="H135" s="253">
        <f t="shared" si="5"/>
        <v>206325</v>
      </c>
    </row>
    <row r="136" spans="1:8" ht="15.75" thickBot="1" x14ac:dyDescent="0.3">
      <c r="A136" s="130">
        <v>22</v>
      </c>
      <c r="B136" s="232" t="s">
        <v>226</v>
      </c>
      <c r="C136" s="249">
        <v>0</v>
      </c>
      <c r="D136" s="49"/>
      <c r="E136" s="50"/>
      <c r="F136" s="50"/>
      <c r="G136" s="252">
        <v>200000</v>
      </c>
      <c r="H136" s="253">
        <f t="shared" si="5"/>
        <v>200000</v>
      </c>
    </row>
    <row r="137" spans="1:8" ht="15.75" thickBot="1" x14ac:dyDescent="0.3">
      <c r="A137" s="26" t="s">
        <v>45</v>
      </c>
      <c r="B137" s="27" t="s">
        <v>227</v>
      </c>
      <c r="C137" s="174">
        <f>SUM(C138:C156)</f>
        <v>0</v>
      </c>
      <c r="D137" s="70"/>
      <c r="E137" s="71"/>
      <c r="F137" s="325">
        <f>+F148</f>
        <v>1000000</v>
      </c>
      <c r="G137" s="72">
        <f>SUM(G138:G148)</f>
        <v>2650000</v>
      </c>
      <c r="H137" s="72">
        <f>+F137+G137</f>
        <v>3650000</v>
      </c>
    </row>
    <row r="138" spans="1:8" ht="92.25" customHeight="1" x14ac:dyDescent="0.25">
      <c r="A138" s="306">
        <v>1</v>
      </c>
      <c r="B138" s="271" t="s">
        <v>302</v>
      </c>
      <c r="C138" s="244">
        <v>0</v>
      </c>
      <c r="D138" s="74"/>
      <c r="E138" s="80"/>
      <c r="F138" s="75"/>
      <c r="G138" s="254">
        <v>600000</v>
      </c>
      <c r="H138" s="254">
        <f>+G138</f>
        <v>600000</v>
      </c>
    </row>
    <row r="139" spans="1:8" ht="67.5" customHeight="1" x14ac:dyDescent="0.25">
      <c r="A139" s="287">
        <v>2</v>
      </c>
      <c r="B139" s="272" t="s">
        <v>289</v>
      </c>
      <c r="C139" s="244">
        <v>0</v>
      </c>
      <c r="D139" s="78"/>
      <c r="E139" s="79"/>
      <c r="F139" s="79"/>
      <c r="G139" s="254">
        <v>300000</v>
      </c>
      <c r="H139" s="254">
        <f>+G139</f>
        <v>300000</v>
      </c>
    </row>
    <row r="140" spans="1:8" ht="82.5" customHeight="1" x14ac:dyDescent="0.25">
      <c r="A140" s="287">
        <v>3</v>
      </c>
      <c r="B140" s="272" t="s">
        <v>290</v>
      </c>
      <c r="C140" s="244">
        <v>0</v>
      </c>
      <c r="D140" s="78"/>
      <c r="E140" s="79"/>
      <c r="F140" s="79"/>
      <c r="G140" s="254">
        <v>500000</v>
      </c>
      <c r="H140" s="254">
        <f t="shared" ref="H140:H146" si="6">+G140</f>
        <v>500000</v>
      </c>
    </row>
    <row r="141" spans="1:8" ht="16.5" customHeight="1" x14ac:dyDescent="0.25">
      <c r="A141" s="268">
        <v>4</v>
      </c>
      <c r="B141" s="233" t="s">
        <v>291</v>
      </c>
      <c r="C141" s="244">
        <v>0</v>
      </c>
      <c r="D141" s="78"/>
      <c r="E141" s="79"/>
      <c r="F141" s="79"/>
      <c r="G141" s="254">
        <v>150000</v>
      </c>
      <c r="H141" s="254">
        <f t="shared" si="6"/>
        <v>150000</v>
      </c>
    </row>
    <row r="142" spans="1:8" ht="25.5" x14ac:dyDescent="0.25">
      <c r="A142" s="268">
        <v>5</v>
      </c>
      <c r="B142" s="233" t="s">
        <v>292</v>
      </c>
      <c r="C142" s="244">
        <v>0</v>
      </c>
      <c r="D142" s="78"/>
      <c r="E142" s="79"/>
      <c r="F142" s="79"/>
      <c r="G142" s="254">
        <v>50000</v>
      </c>
      <c r="H142" s="254">
        <f t="shared" si="6"/>
        <v>50000</v>
      </c>
    </row>
    <row r="143" spans="1:8" ht="76.5" x14ac:dyDescent="0.25">
      <c r="A143" s="287">
        <v>6</v>
      </c>
      <c r="B143" s="272" t="s">
        <v>303</v>
      </c>
      <c r="C143" s="244">
        <v>0</v>
      </c>
      <c r="D143" s="78"/>
      <c r="E143" s="79"/>
      <c r="F143" s="79"/>
      <c r="G143" s="254">
        <v>300000</v>
      </c>
      <c r="H143" s="254">
        <f t="shared" si="6"/>
        <v>300000</v>
      </c>
    </row>
    <row r="144" spans="1:8" ht="89.25" x14ac:dyDescent="0.25">
      <c r="A144" s="287">
        <v>7</v>
      </c>
      <c r="B144" s="272" t="s">
        <v>304</v>
      </c>
      <c r="C144" s="244">
        <v>0</v>
      </c>
      <c r="D144" s="78"/>
      <c r="E144" s="79"/>
      <c r="F144" s="79"/>
      <c r="G144" s="254">
        <v>100000</v>
      </c>
      <c r="H144" s="254">
        <f t="shared" si="6"/>
        <v>100000</v>
      </c>
    </row>
    <row r="145" spans="1:11" x14ac:dyDescent="0.25">
      <c r="A145" s="287">
        <v>8</v>
      </c>
      <c r="B145" s="233" t="s">
        <v>293</v>
      </c>
      <c r="C145" s="244">
        <v>0</v>
      </c>
      <c r="D145" s="78"/>
      <c r="E145" s="79"/>
      <c r="F145" s="79"/>
      <c r="G145" s="254">
        <v>100000</v>
      </c>
      <c r="H145" s="254">
        <f t="shared" si="6"/>
        <v>100000</v>
      </c>
    </row>
    <row r="146" spans="1:11" ht="26.25" x14ac:dyDescent="0.25">
      <c r="A146" s="287">
        <v>9</v>
      </c>
      <c r="B146" s="234" t="s">
        <v>294</v>
      </c>
      <c r="C146" s="244">
        <v>0</v>
      </c>
      <c r="D146" s="78"/>
      <c r="E146" s="79"/>
      <c r="F146" s="79"/>
      <c r="G146" s="254">
        <v>150000</v>
      </c>
      <c r="H146" s="254">
        <f t="shared" si="6"/>
        <v>150000</v>
      </c>
    </row>
    <row r="147" spans="1:11" ht="25.5" x14ac:dyDescent="0.25">
      <c r="A147" s="287">
        <v>10</v>
      </c>
      <c r="B147" s="233" t="s">
        <v>295</v>
      </c>
      <c r="C147" s="244">
        <v>0</v>
      </c>
      <c r="D147" s="78"/>
      <c r="E147" s="79"/>
      <c r="F147" s="79"/>
      <c r="G147" s="254">
        <v>400000</v>
      </c>
      <c r="H147" s="254">
        <f t="shared" ref="H147" si="7">+G147</f>
        <v>400000</v>
      </c>
    </row>
    <row r="148" spans="1:11" ht="15.75" thickBot="1" x14ac:dyDescent="0.3">
      <c r="A148" s="287">
        <v>11</v>
      </c>
      <c r="B148" s="351" t="s">
        <v>301</v>
      </c>
      <c r="C148" s="244">
        <v>0</v>
      </c>
      <c r="D148" s="78"/>
      <c r="E148" s="79"/>
      <c r="F148" s="79">
        <v>1000000</v>
      </c>
      <c r="G148" s="254">
        <v>0</v>
      </c>
      <c r="H148" s="254">
        <f>+F148</f>
        <v>1000000</v>
      </c>
      <c r="K148" t="s">
        <v>300</v>
      </c>
    </row>
    <row r="149" spans="1:11" ht="15.75" thickBot="1" x14ac:dyDescent="0.3">
      <c r="A149" s="26" t="s">
        <v>138</v>
      </c>
      <c r="B149" s="27" t="s">
        <v>133</v>
      </c>
      <c r="C149" s="69">
        <f>SUM(C150:C154)</f>
        <v>0</v>
      </c>
      <c r="D149" s="70"/>
      <c r="E149" s="71"/>
      <c r="F149" s="71"/>
      <c r="G149" s="72">
        <f>+G150+G151</f>
        <v>650000</v>
      </c>
      <c r="H149" s="72">
        <f>SUM(H150:H151)</f>
        <v>650000</v>
      </c>
    </row>
    <row r="150" spans="1:11" x14ac:dyDescent="0.25">
      <c r="A150" s="130">
        <v>1</v>
      </c>
      <c r="B150" s="223" t="s">
        <v>228</v>
      </c>
      <c r="C150" s="244">
        <v>0</v>
      </c>
      <c r="D150" s="78"/>
      <c r="E150" s="79"/>
      <c r="F150" s="79"/>
      <c r="G150" s="81">
        <v>300000</v>
      </c>
      <c r="H150" s="83">
        <f>+G150</f>
        <v>300000</v>
      </c>
    </row>
    <row r="151" spans="1:11" ht="15.75" thickBot="1" x14ac:dyDescent="0.3">
      <c r="A151" s="130">
        <v>2</v>
      </c>
      <c r="B151" s="224" t="s">
        <v>134</v>
      </c>
      <c r="C151" s="244">
        <v>0</v>
      </c>
      <c r="D151" s="78"/>
      <c r="E151" s="79"/>
      <c r="F151" s="79"/>
      <c r="G151" s="81">
        <v>350000</v>
      </c>
      <c r="H151" s="83">
        <f>+G151</f>
        <v>350000</v>
      </c>
    </row>
    <row r="152" spans="1:11" ht="15.75" thickBot="1" x14ac:dyDescent="0.3">
      <c r="A152" s="26" t="s">
        <v>48</v>
      </c>
      <c r="B152" s="27" t="s">
        <v>229</v>
      </c>
      <c r="C152" s="69">
        <f>SUM(C153:C156)</f>
        <v>0</v>
      </c>
      <c r="D152" s="70"/>
      <c r="E152" s="71"/>
      <c r="F152" s="71"/>
      <c r="G152" s="72">
        <f>SUM(G153:G156)</f>
        <v>224000</v>
      </c>
      <c r="H152" s="72">
        <f>SUM(H153:H156)</f>
        <v>224000</v>
      </c>
    </row>
    <row r="153" spans="1:11" x14ac:dyDescent="0.25">
      <c r="A153" s="130">
        <v>1</v>
      </c>
      <c r="B153" s="239" t="s">
        <v>231</v>
      </c>
      <c r="C153" s="244">
        <v>0</v>
      </c>
      <c r="D153" s="78"/>
      <c r="E153" s="79"/>
      <c r="F153" s="79"/>
      <c r="G153" s="81">
        <v>10000</v>
      </c>
      <c r="H153" s="83">
        <f>+G153</f>
        <v>10000</v>
      </c>
    </row>
    <row r="154" spans="1:11" x14ac:dyDescent="0.25">
      <c r="A154" s="130">
        <v>2</v>
      </c>
      <c r="B154" s="240" t="s">
        <v>230</v>
      </c>
      <c r="C154" s="244">
        <v>0</v>
      </c>
      <c r="D154" s="78"/>
      <c r="E154" s="79"/>
      <c r="F154" s="79"/>
      <c r="G154" s="81">
        <v>24000</v>
      </c>
      <c r="H154" s="83">
        <f>+G154</f>
        <v>24000</v>
      </c>
    </row>
    <row r="155" spans="1:11" ht="31.5" customHeight="1" x14ac:dyDescent="0.25">
      <c r="A155" s="130">
        <v>3</v>
      </c>
      <c r="B155" s="240" t="s">
        <v>232</v>
      </c>
      <c r="C155" s="244">
        <v>0</v>
      </c>
      <c r="D155" s="78"/>
      <c r="E155" s="79"/>
      <c r="F155" s="79"/>
      <c r="G155" s="81">
        <v>90000</v>
      </c>
      <c r="H155" s="83">
        <f t="shared" ref="H155:H156" si="8">+G155</f>
        <v>90000</v>
      </c>
    </row>
    <row r="156" spans="1:11" ht="15.75" thickBot="1" x14ac:dyDescent="0.3">
      <c r="A156" s="130">
        <v>4</v>
      </c>
      <c r="B156" s="243" t="s">
        <v>233</v>
      </c>
      <c r="C156" s="244">
        <v>0</v>
      </c>
      <c r="D156" s="78"/>
      <c r="E156" s="79"/>
      <c r="F156" s="79"/>
      <c r="G156" s="81">
        <v>100000</v>
      </c>
      <c r="H156" s="83">
        <f t="shared" si="8"/>
        <v>100000</v>
      </c>
    </row>
    <row r="157" spans="1:11" ht="15.75" thickBot="1" x14ac:dyDescent="0.3">
      <c r="A157" s="26" t="s">
        <v>135</v>
      </c>
      <c r="B157" s="27" t="s">
        <v>22</v>
      </c>
      <c r="C157" s="69">
        <f>SUM(C158:C163)</f>
        <v>0</v>
      </c>
      <c r="D157" s="70"/>
      <c r="E157" s="71"/>
      <c r="F157" s="71"/>
      <c r="G157" s="72">
        <f>SUM(G158:G163)</f>
        <v>1400000</v>
      </c>
      <c r="H157" s="72">
        <f>SUM(H158:H163)</f>
        <v>1400000</v>
      </c>
    </row>
    <row r="158" spans="1:11" x14ac:dyDescent="0.25">
      <c r="A158" s="266">
        <v>1</v>
      </c>
      <c r="B158" s="235" t="s">
        <v>234</v>
      </c>
      <c r="C158" s="265">
        <v>0</v>
      </c>
      <c r="D158" s="74"/>
      <c r="E158" s="80"/>
      <c r="F158" s="80"/>
      <c r="G158" s="269">
        <v>300000</v>
      </c>
      <c r="H158" s="74">
        <f>+G158</f>
        <v>300000</v>
      </c>
    </row>
    <row r="159" spans="1:11" x14ac:dyDescent="0.25">
      <c r="A159" s="130">
        <v>2</v>
      </c>
      <c r="B159" s="236" t="s">
        <v>235</v>
      </c>
      <c r="C159" s="245">
        <v>0</v>
      </c>
      <c r="D159" s="78"/>
      <c r="E159" s="79"/>
      <c r="F159" s="79"/>
      <c r="G159" s="270">
        <v>300000</v>
      </c>
      <c r="H159" s="78">
        <f>+G159</f>
        <v>300000</v>
      </c>
    </row>
    <row r="160" spans="1:11" x14ac:dyDescent="0.25">
      <c r="A160" s="130">
        <v>3</v>
      </c>
      <c r="B160" s="236" t="s">
        <v>236</v>
      </c>
      <c r="C160" s="245">
        <v>0</v>
      </c>
      <c r="D160" s="78"/>
      <c r="E160" s="79"/>
      <c r="F160" s="79"/>
      <c r="G160" s="270">
        <v>100000</v>
      </c>
      <c r="H160" s="78">
        <f t="shared" ref="H160:H163" si="9">+G160</f>
        <v>100000</v>
      </c>
    </row>
    <row r="161" spans="1:8" x14ac:dyDescent="0.25">
      <c r="A161" s="130">
        <v>4</v>
      </c>
      <c r="B161" s="236" t="s">
        <v>237</v>
      </c>
      <c r="C161" s="245">
        <v>0</v>
      </c>
      <c r="D161" s="78"/>
      <c r="E161" s="79"/>
      <c r="F161" s="79"/>
      <c r="G161" s="270">
        <v>100000</v>
      </c>
      <c r="H161" s="78">
        <f t="shared" si="9"/>
        <v>100000</v>
      </c>
    </row>
    <row r="162" spans="1:8" ht="15.75" customHeight="1" x14ac:dyDescent="0.25">
      <c r="A162" s="130">
        <v>5</v>
      </c>
      <c r="B162" s="226" t="s">
        <v>297</v>
      </c>
      <c r="C162" s="245">
        <v>0</v>
      </c>
      <c r="D162" s="78"/>
      <c r="E162" s="79"/>
      <c r="F162" s="79"/>
      <c r="G162" s="270">
        <v>200000</v>
      </c>
      <c r="H162" s="78">
        <f t="shared" si="9"/>
        <v>200000</v>
      </c>
    </row>
    <row r="163" spans="1:8" ht="15.75" thickBot="1" x14ac:dyDescent="0.3">
      <c r="A163" s="130">
        <v>6</v>
      </c>
      <c r="B163" s="237" t="s">
        <v>296</v>
      </c>
      <c r="C163" s="245">
        <v>0</v>
      </c>
      <c r="D163" s="78"/>
      <c r="E163" s="79"/>
      <c r="F163" s="79"/>
      <c r="G163" s="270">
        <v>400000</v>
      </c>
      <c r="H163" s="78">
        <f t="shared" si="9"/>
        <v>400000</v>
      </c>
    </row>
    <row r="164" spans="1:8" ht="15.75" thickBot="1" x14ac:dyDescent="0.3">
      <c r="A164" s="26" t="s">
        <v>139</v>
      </c>
      <c r="B164" s="27" t="s">
        <v>239</v>
      </c>
      <c r="C164" s="69">
        <f>+C166+C167</f>
        <v>2000000</v>
      </c>
      <c r="D164" s="70"/>
      <c r="E164" s="71"/>
      <c r="F164" s="71"/>
      <c r="G164" s="72">
        <f>SUM(G165:G168)</f>
        <v>2500000</v>
      </c>
      <c r="H164" s="52">
        <f>SUM(H165:H168)</f>
        <v>4500000</v>
      </c>
    </row>
    <row r="165" spans="1:8" x14ac:dyDescent="0.25">
      <c r="A165" s="266">
        <v>1</v>
      </c>
      <c r="B165" s="223" t="s">
        <v>238</v>
      </c>
      <c r="C165" s="246">
        <v>0</v>
      </c>
      <c r="D165" s="90"/>
      <c r="E165" s="221"/>
      <c r="F165" s="221"/>
      <c r="G165" s="76">
        <v>400000</v>
      </c>
      <c r="H165" s="255">
        <f>+C165+G165</f>
        <v>400000</v>
      </c>
    </row>
    <row r="166" spans="1:8" x14ac:dyDescent="0.25">
      <c r="A166" s="128">
        <v>2</v>
      </c>
      <c r="B166" s="225" t="s">
        <v>240</v>
      </c>
      <c r="C166" s="246">
        <v>1000000</v>
      </c>
      <c r="D166" s="90"/>
      <c r="E166" s="256"/>
      <c r="F166" s="256"/>
      <c r="G166" s="77">
        <v>1000000</v>
      </c>
      <c r="H166" s="255">
        <f>+C166+G166</f>
        <v>2000000</v>
      </c>
    </row>
    <row r="167" spans="1:8" x14ac:dyDescent="0.25">
      <c r="A167" s="128">
        <v>3</v>
      </c>
      <c r="B167" s="225" t="s">
        <v>132</v>
      </c>
      <c r="C167" s="246">
        <v>1000000</v>
      </c>
      <c r="D167" s="90"/>
      <c r="E167" s="256"/>
      <c r="F167" s="256"/>
      <c r="G167" s="77">
        <v>1000000</v>
      </c>
      <c r="H167" s="255">
        <f t="shared" ref="H167:H168" si="10">+C167+G167</f>
        <v>2000000</v>
      </c>
    </row>
    <row r="168" spans="1:8" ht="39" thickBot="1" x14ac:dyDescent="0.3">
      <c r="A168" s="286">
        <v>4</v>
      </c>
      <c r="B168" s="238" t="s">
        <v>241</v>
      </c>
      <c r="C168" s="246">
        <v>0</v>
      </c>
      <c r="D168" s="49"/>
      <c r="E168" s="50"/>
      <c r="F168" s="50"/>
      <c r="G168" s="257">
        <v>100000</v>
      </c>
      <c r="H168" s="255">
        <f t="shared" si="10"/>
        <v>100000</v>
      </c>
    </row>
    <row r="169" spans="1:8" ht="15.75" thickBot="1" x14ac:dyDescent="0.3">
      <c r="A169" s="26" t="s">
        <v>140</v>
      </c>
      <c r="B169" s="27" t="s">
        <v>50</v>
      </c>
      <c r="C169" s="29">
        <f>+C170+C171+C172+C173+C174+C175+C176+C177</f>
        <v>1200000</v>
      </c>
      <c r="D169" s="70"/>
      <c r="E169" s="84"/>
      <c r="F169" s="70"/>
      <c r="G169" s="325">
        <f>SUM(G170:G177)</f>
        <v>2200000</v>
      </c>
      <c r="H169" s="52">
        <f>SUM(H170:H177)</f>
        <v>3400000</v>
      </c>
    </row>
    <row r="170" spans="1:8" x14ac:dyDescent="0.25">
      <c r="A170" s="267">
        <v>1</v>
      </c>
      <c r="B170" s="239" t="s">
        <v>242</v>
      </c>
      <c r="C170" s="258">
        <v>0</v>
      </c>
      <c r="D170" s="259"/>
      <c r="E170" s="260"/>
      <c r="F170" s="90"/>
      <c r="G170" s="326">
        <v>100000</v>
      </c>
      <c r="H170" s="86">
        <f>+C170+G170</f>
        <v>100000</v>
      </c>
    </row>
    <row r="171" spans="1:8" x14ac:dyDescent="0.25">
      <c r="A171" s="268">
        <v>2</v>
      </c>
      <c r="B171" s="170" t="s">
        <v>243</v>
      </c>
      <c r="C171" s="261">
        <v>0</v>
      </c>
      <c r="D171" s="49"/>
      <c r="E171" s="204"/>
      <c r="F171" s="49"/>
      <c r="G171" s="327">
        <v>120000</v>
      </c>
      <c r="H171" s="87">
        <f>+C171+G171</f>
        <v>120000</v>
      </c>
    </row>
    <row r="172" spans="1:8" x14ac:dyDescent="0.25">
      <c r="A172" s="268">
        <v>3</v>
      </c>
      <c r="B172" s="170" t="s">
        <v>244</v>
      </c>
      <c r="C172" s="261">
        <v>0</v>
      </c>
      <c r="D172" s="49"/>
      <c r="E172" s="204"/>
      <c r="F172" s="49"/>
      <c r="G172" s="327">
        <v>100000</v>
      </c>
      <c r="H172" s="87">
        <f t="shared" ref="H172:H177" si="11">+C172+G172</f>
        <v>100000</v>
      </c>
    </row>
    <row r="173" spans="1:8" x14ac:dyDescent="0.25">
      <c r="A173" s="268">
        <v>4</v>
      </c>
      <c r="B173" s="237" t="s">
        <v>245</v>
      </c>
      <c r="C173" s="261">
        <v>200000</v>
      </c>
      <c r="D173" s="49"/>
      <c r="E173" s="204"/>
      <c r="F173" s="49"/>
      <c r="G173" s="327">
        <v>200000</v>
      </c>
      <c r="H173" s="87">
        <f t="shared" si="11"/>
        <v>400000</v>
      </c>
    </row>
    <row r="174" spans="1:8" x14ac:dyDescent="0.25">
      <c r="A174" s="268">
        <v>5</v>
      </c>
      <c r="B174" s="240" t="s">
        <v>246</v>
      </c>
      <c r="C174" s="261">
        <v>0</v>
      </c>
      <c r="D174" s="49"/>
      <c r="E174" s="204"/>
      <c r="F174" s="49"/>
      <c r="G174" s="327">
        <v>30000</v>
      </c>
      <c r="H174" s="87">
        <f t="shared" si="11"/>
        <v>30000</v>
      </c>
    </row>
    <row r="175" spans="1:8" x14ac:dyDescent="0.25">
      <c r="A175" s="268">
        <v>6</v>
      </c>
      <c r="B175" s="240" t="s">
        <v>247</v>
      </c>
      <c r="C175" s="262">
        <v>1000000</v>
      </c>
      <c r="D175" s="49"/>
      <c r="E175" s="204"/>
      <c r="F175" s="49"/>
      <c r="G175" s="327">
        <v>1450000</v>
      </c>
      <c r="H175" s="87">
        <f t="shared" si="11"/>
        <v>2450000</v>
      </c>
    </row>
    <row r="176" spans="1:8" x14ac:dyDescent="0.25">
      <c r="A176" s="268">
        <v>7</v>
      </c>
      <c r="B176" s="240" t="s">
        <v>248</v>
      </c>
      <c r="C176" s="261">
        <v>0</v>
      </c>
      <c r="D176" s="49"/>
      <c r="E176" s="204"/>
      <c r="F176" s="49"/>
      <c r="G176" s="327">
        <v>100000</v>
      </c>
      <c r="H176" s="87">
        <f t="shared" si="11"/>
        <v>100000</v>
      </c>
    </row>
    <row r="177" spans="1:10" ht="27" thickBot="1" x14ac:dyDescent="0.3">
      <c r="A177" s="287">
        <v>8</v>
      </c>
      <c r="B177" s="241" t="s">
        <v>249</v>
      </c>
      <c r="C177" s="263">
        <v>0</v>
      </c>
      <c r="D177" s="264"/>
      <c r="E177" s="204"/>
      <c r="F177" s="49"/>
      <c r="G177" s="327">
        <v>100000</v>
      </c>
      <c r="H177" s="87">
        <f t="shared" si="11"/>
        <v>100000</v>
      </c>
    </row>
    <row r="178" spans="1:10" ht="15.75" thickBot="1" x14ac:dyDescent="0.3">
      <c r="A178" s="26" t="s">
        <v>141</v>
      </c>
      <c r="B178" s="88" t="s">
        <v>51</v>
      </c>
      <c r="C178" s="72">
        <f>+C179+C180</f>
        <v>500000</v>
      </c>
      <c r="D178" s="70"/>
      <c r="E178" s="84"/>
      <c r="F178" s="70"/>
      <c r="G178" s="325">
        <f>+G179+G180</f>
        <v>580000</v>
      </c>
      <c r="H178" s="72">
        <f>+H179+H180</f>
        <v>1080000</v>
      </c>
    </row>
    <row r="179" spans="1:10" x14ac:dyDescent="0.25">
      <c r="A179" s="266">
        <v>1</v>
      </c>
      <c r="B179" s="151" t="s">
        <v>250</v>
      </c>
      <c r="C179" s="89">
        <v>500000</v>
      </c>
      <c r="D179" s="296"/>
      <c r="E179" s="307"/>
      <c r="F179" s="85"/>
      <c r="G179" s="297">
        <v>500000</v>
      </c>
      <c r="H179" s="76">
        <f>+C179+G179</f>
        <v>1000000</v>
      </c>
    </row>
    <row r="180" spans="1:10" ht="15.75" thickBot="1" x14ac:dyDescent="0.3">
      <c r="A180" s="298">
        <v>2</v>
      </c>
      <c r="B180" s="242" t="s">
        <v>142</v>
      </c>
      <c r="C180" s="299">
        <v>0</v>
      </c>
      <c r="D180" s="300"/>
      <c r="E180" s="308"/>
      <c r="F180" s="301"/>
      <c r="G180" s="302">
        <v>80000</v>
      </c>
      <c r="H180" s="303">
        <f>+C180+G180</f>
        <v>80000</v>
      </c>
    </row>
    <row r="181" spans="1:10" ht="15.75" thickBot="1" x14ac:dyDescent="0.3">
      <c r="A181" s="26" t="s">
        <v>136</v>
      </c>
      <c r="B181" s="27" t="s">
        <v>52</v>
      </c>
      <c r="C181" s="82">
        <f>+C182+C183+C184</f>
        <v>380000</v>
      </c>
      <c r="D181" s="70"/>
      <c r="E181" s="84"/>
      <c r="F181" s="70"/>
      <c r="G181" s="325">
        <f>SUM(G182:G184)</f>
        <v>320000</v>
      </c>
      <c r="H181" s="52">
        <f>+H182+H183+H184</f>
        <v>700000</v>
      </c>
    </row>
    <row r="182" spans="1:10" x14ac:dyDescent="0.25">
      <c r="A182" s="266">
        <v>1</v>
      </c>
      <c r="B182" s="151" t="s">
        <v>251</v>
      </c>
      <c r="C182" s="205">
        <v>330000</v>
      </c>
      <c r="D182" s="74"/>
      <c r="E182" s="296"/>
      <c r="F182" s="74"/>
      <c r="G182" s="260">
        <v>170000</v>
      </c>
      <c r="H182" s="162">
        <f>+C182+G182</f>
        <v>500000</v>
      </c>
    </row>
    <row r="183" spans="1:10" x14ac:dyDescent="0.25">
      <c r="A183" s="128">
        <v>2</v>
      </c>
      <c r="B183" s="143" t="s">
        <v>252</v>
      </c>
      <c r="C183" s="204">
        <v>50000</v>
      </c>
      <c r="D183" s="74"/>
      <c r="E183" s="305"/>
      <c r="F183" s="74"/>
      <c r="G183" s="204">
        <v>50000</v>
      </c>
      <c r="H183" s="163">
        <f>+C183+G183</f>
        <v>100000</v>
      </c>
    </row>
    <row r="184" spans="1:10" ht="15.75" thickBot="1" x14ac:dyDescent="0.3">
      <c r="A184" s="128">
        <v>3</v>
      </c>
      <c r="B184" s="152" t="s">
        <v>253</v>
      </c>
      <c r="C184" s="204">
        <v>0</v>
      </c>
      <c r="D184" s="74"/>
      <c r="E184" s="305"/>
      <c r="F184" s="74"/>
      <c r="G184" s="204">
        <v>100000</v>
      </c>
      <c r="H184" s="164">
        <f>+C184+G184</f>
        <v>100000</v>
      </c>
    </row>
    <row r="185" spans="1:10" ht="15.75" thickBot="1" x14ac:dyDescent="0.3">
      <c r="A185" s="31" t="s">
        <v>53</v>
      </c>
      <c r="B185" s="91" t="s">
        <v>54</v>
      </c>
      <c r="C185" s="92">
        <f>SUM(C186:C190)</f>
        <v>2550000</v>
      </c>
      <c r="D185" s="93"/>
      <c r="E185" s="94"/>
      <c r="F185" s="93"/>
      <c r="G185" s="95">
        <f>SUM(G186:G191)</f>
        <v>2000000</v>
      </c>
      <c r="H185" s="95">
        <f>+H186+H187+H188+H189+H190+H191</f>
        <v>4550000</v>
      </c>
    </row>
    <row r="186" spans="1:10" x14ac:dyDescent="0.25">
      <c r="A186" s="160">
        <v>1</v>
      </c>
      <c r="B186" s="96" t="s">
        <v>55</v>
      </c>
      <c r="C186" s="157">
        <v>500000</v>
      </c>
      <c r="D186" s="159"/>
      <c r="E186" s="309"/>
      <c r="F186" s="337"/>
      <c r="G186" s="155">
        <v>350000</v>
      </c>
      <c r="H186" s="154">
        <f>+C186+G186</f>
        <v>850000</v>
      </c>
    </row>
    <row r="187" spans="1:10" x14ac:dyDescent="0.25">
      <c r="A187" s="97">
        <v>2</v>
      </c>
      <c r="B187" s="98" t="s">
        <v>56</v>
      </c>
      <c r="C187" s="99">
        <v>500000</v>
      </c>
      <c r="D187" s="100"/>
      <c r="E187" s="310"/>
      <c r="F187" s="99"/>
      <c r="G187" s="156">
        <v>325000</v>
      </c>
      <c r="H187" s="101">
        <f>+C187+G187</f>
        <v>825000</v>
      </c>
    </row>
    <row r="188" spans="1:10" x14ac:dyDescent="0.25">
      <c r="A188" s="97">
        <v>3</v>
      </c>
      <c r="B188" s="102" t="s">
        <v>255</v>
      </c>
      <c r="C188" s="99">
        <v>500000</v>
      </c>
      <c r="D188" s="100"/>
      <c r="E188" s="310"/>
      <c r="F188" s="99"/>
      <c r="G188" s="156">
        <v>325000</v>
      </c>
      <c r="H188" s="101">
        <f t="shared" ref="H188:H191" si="12">+C188+G188</f>
        <v>825000</v>
      </c>
    </row>
    <row r="189" spans="1:10" x14ac:dyDescent="0.25">
      <c r="A189" s="97">
        <v>4</v>
      </c>
      <c r="B189" s="102" t="s">
        <v>254</v>
      </c>
      <c r="C189" s="99">
        <v>600000</v>
      </c>
      <c r="D189" s="100"/>
      <c r="E189" s="310"/>
      <c r="F189" s="99"/>
      <c r="G189" s="156">
        <v>500000</v>
      </c>
      <c r="H189" s="101">
        <f t="shared" si="12"/>
        <v>1100000</v>
      </c>
    </row>
    <row r="190" spans="1:10" x14ac:dyDescent="0.25">
      <c r="A190" s="97">
        <v>5</v>
      </c>
      <c r="B190" s="98" t="s">
        <v>57</v>
      </c>
      <c r="C190" s="99">
        <v>450000</v>
      </c>
      <c r="D190" s="100"/>
      <c r="E190" s="310"/>
      <c r="F190" s="99"/>
      <c r="G190" s="156">
        <v>350000</v>
      </c>
      <c r="H190" s="101">
        <f t="shared" si="12"/>
        <v>800000</v>
      </c>
    </row>
    <row r="191" spans="1:10" ht="15.75" thickBot="1" x14ac:dyDescent="0.3">
      <c r="A191" s="161">
        <v>6</v>
      </c>
      <c r="B191" s="98" t="s">
        <v>129</v>
      </c>
      <c r="C191" s="158">
        <v>0</v>
      </c>
      <c r="D191" s="140"/>
      <c r="E191" s="311"/>
      <c r="F191" s="338"/>
      <c r="G191" s="141">
        <v>150000</v>
      </c>
      <c r="H191" s="101">
        <f t="shared" si="12"/>
        <v>150000</v>
      </c>
    </row>
    <row r="192" spans="1:10" ht="15.75" thickBot="1" x14ac:dyDescent="0.3">
      <c r="A192" s="26" t="s">
        <v>58</v>
      </c>
      <c r="B192" s="39" t="s">
        <v>59</v>
      </c>
      <c r="C192" s="51">
        <f>+C195+C216+C228</f>
        <v>2236800</v>
      </c>
      <c r="D192" s="52">
        <f>+D193+D195</f>
        <v>10456520</v>
      </c>
      <c r="E192" s="51"/>
      <c r="F192" s="52"/>
      <c r="G192" s="53">
        <f>+G195+G222+G228</f>
        <v>2550000</v>
      </c>
      <c r="H192" s="103">
        <f>+C192+D192+G192</f>
        <v>15243320</v>
      </c>
      <c r="J192" s="350">
        <f>+H192</f>
        <v>15243320</v>
      </c>
    </row>
    <row r="193" spans="1:8" ht="15.75" thickBot="1" x14ac:dyDescent="0.3">
      <c r="A193" s="31" t="s">
        <v>60</v>
      </c>
      <c r="B193" s="104" t="s">
        <v>61</v>
      </c>
      <c r="C193" s="105">
        <v>0</v>
      </c>
      <c r="D193" s="106">
        <f>+D194</f>
        <v>9250000</v>
      </c>
      <c r="E193" s="105"/>
      <c r="F193" s="106"/>
      <c r="G193" s="107">
        <v>0</v>
      </c>
      <c r="H193" s="108">
        <f>+H194</f>
        <v>9250000</v>
      </c>
    </row>
    <row r="194" spans="1:8" ht="15.75" thickBot="1" x14ac:dyDescent="0.3">
      <c r="A194" s="34">
        <v>1</v>
      </c>
      <c r="B194" s="35" t="s">
        <v>12</v>
      </c>
      <c r="C194" s="36">
        <v>0</v>
      </c>
      <c r="D194" s="109">
        <v>9250000</v>
      </c>
      <c r="E194" s="36"/>
      <c r="F194" s="37"/>
      <c r="G194" s="38">
        <v>0</v>
      </c>
      <c r="H194" s="110">
        <f>+D194</f>
        <v>9250000</v>
      </c>
    </row>
    <row r="195" spans="1:8" ht="15.75" thickBot="1" x14ac:dyDescent="0.3">
      <c r="A195" s="31" t="s">
        <v>62</v>
      </c>
      <c r="B195" s="104" t="s">
        <v>256</v>
      </c>
      <c r="C195" s="111">
        <f>SUM(C196:C215)</f>
        <v>1686800</v>
      </c>
      <c r="D195" s="92">
        <f>SUM(D196:D215)</f>
        <v>1206520</v>
      </c>
      <c r="E195" s="111"/>
      <c r="F195" s="92"/>
      <c r="G195" s="95">
        <f>+G197+G198</f>
        <v>300000</v>
      </c>
      <c r="H195" s="92">
        <f>SUM(H196:H215)</f>
        <v>3193320</v>
      </c>
    </row>
    <row r="196" spans="1:8" x14ac:dyDescent="0.25">
      <c r="A196" s="54">
        <v>1</v>
      </c>
      <c r="B196" s="167" t="s">
        <v>257</v>
      </c>
      <c r="C196" s="112">
        <v>0</v>
      </c>
      <c r="D196" s="56">
        <v>30000</v>
      </c>
      <c r="E196" s="312"/>
      <c r="F196" s="41"/>
      <c r="G196" s="328">
        <v>0</v>
      </c>
      <c r="H196" s="171">
        <f>+C196+D196+G196</f>
        <v>30000</v>
      </c>
    </row>
    <row r="197" spans="1:8" x14ac:dyDescent="0.25">
      <c r="A197" s="44">
        <v>2</v>
      </c>
      <c r="B197" s="168" t="s">
        <v>64</v>
      </c>
      <c r="C197" s="112">
        <v>150000</v>
      </c>
      <c r="D197" s="61">
        <v>0</v>
      </c>
      <c r="E197" s="313"/>
      <c r="F197" s="45"/>
      <c r="G197" s="329">
        <v>150000</v>
      </c>
      <c r="H197" s="172">
        <f>+C197+D197+G197</f>
        <v>300000</v>
      </c>
    </row>
    <row r="198" spans="1:8" x14ac:dyDescent="0.25">
      <c r="A198" s="54">
        <v>3</v>
      </c>
      <c r="B198" s="168" t="s">
        <v>258</v>
      </c>
      <c r="C198" s="112">
        <v>300000</v>
      </c>
      <c r="D198" s="61">
        <v>0</v>
      </c>
      <c r="E198" s="313"/>
      <c r="F198" s="45"/>
      <c r="G198" s="329">
        <v>150000</v>
      </c>
      <c r="H198" s="172">
        <f t="shared" ref="H198:H215" si="13">+C198+D198+G198</f>
        <v>450000</v>
      </c>
    </row>
    <row r="199" spans="1:8" x14ac:dyDescent="0.25">
      <c r="A199" s="44">
        <v>4</v>
      </c>
      <c r="B199" s="168" t="s">
        <v>65</v>
      </c>
      <c r="C199" s="112">
        <v>0</v>
      </c>
      <c r="D199" s="61">
        <v>50000</v>
      </c>
      <c r="E199" s="313"/>
      <c r="F199" s="45"/>
      <c r="G199" s="329">
        <v>0</v>
      </c>
      <c r="H199" s="172">
        <f t="shared" si="13"/>
        <v>50000</v>
      </c>
    </row>
    <row r="200" spans="1:8" x14ac:dyDescent="0.25">
      <c r="A200" s="44">
        <v>5</v>
      </c>
      <c r="B200" s="169" t="s">
        <v>259</v>
      </c>
      <c r="C200" s="112">
        <v>400000</v>
      </c>
      <c r="D200" s="61">
        <v>0</v>
      </c>
      <c r="E200" s="313"/>
      <c r="F200" s="45"/>
      <c r="G200" s="329">
        <v>0</v>
      </c>
      <c r="H200" s="172">
        <f t="shared" si="13"/>
        <v>400000</v>
      </c>
    </row>
    <row r="201" spans="1:8" x14ac:dyDescent="0.25">
      <c r="A201" s="54">
        <v>6</v>
      </c>
      <c r="B201" s="170" t="s">
        <v>130</v>
      </c>
      <c r="C201" s="112">
        <v>36800</v>
      </c>
      <c r="D201" s="61">
        <v>417860</v>
      </c>
      <c r="E201" s="313"/>
      <c r="F201" s="45"/>
      <c r="G201" s="329">
        <v>0</v>
      </c>
      <c r="H201" s="172">
        <f t="shared" si="13"/>
        <v>454660</v>
      </c>
    </row>
    <row r="202" spans="1:8" x14ac:dyDescent="0.25">
      <c r="A202" s="44">
        <v>7</v>
      </c>
      <c r="B202" s="168" t="s">
        <v>114</v>
      </c>
      <c r="C202" s="112">
        <v>0</v>
      </c>
      <c r="D202" s="61">
        <v>183660</v>
      </c>
      <c r="E202" s="313"/>
      <c r="F202" s="45"/>
      <c r="G202" s="329">
        <v>0</v>
      </c>
      <c r="H202" s="172">
        <f t="shared" si="13"/>
        <v>183660</v>
      </c>
    </row>
    <row r="203" spans="1:8" x14ac:dyDescent="0.25">
      <c r="A203" s="44">
        <v>8</v>
      </c>
      <c r="B203" s="168" t="s">
        <v>260</v>
      </c>
      <c r="C203" s="112">
        <v>300000</v>
      </c>
      <c r="D203" s="61">
        <v>0</v>
      </c>
      <c r="E203" s="248"/>
      <c r="F203" s="118"/>
      <c r="G203" s="329">
        <v>0</v>
      </c>
      <c r="H203" s="172">
        <f t="shared" si="13"/>
        <v>300000</v>
      </c>
    </row>
    <row r="204" spans="1:8" x14ac:dyDescent="0.25">
      <c r="A204" s="54">
        <v>9</v>
      </c>
      <c r="B204" s="168" t="s">
        <v>261</v>
      </c>
      <c r="C204" s="112">
        <v>0</v>
      </c>
      <c r="D204" s="61">
        <v>20000</v>
      </c>
      <c r="E204" s="248"/>
      <c r="F204" s="118"/>
      <c r="G204" s="329">
        <v>0</v>
      </c>
      <c r="H204" s="172">
        <f t="shared" si="13"/>
        <v>20000</v>
      </c>
    </row>
    <row r="205" spans="1:8" x14ac:dyDescent="0.25">
      <c r="A205" s="44">
        <v>10</v>
      </c>
      <c r="B205" s="168" t="s">
        <v>262</v>
      </c>
      <c r="C205" s="112">
        <v>0</v>
      </c>
      <c r="D205" s="61">
        <v>20000</v>
      </c>
      <c r="E205" s="248"/>
      <c r="F205" s="118"/>
      <c r="G205" s="329">
        <v>0</v>
      </c>
      <c r="H205" s="172">
        <f t="shared" si="13"/>
        <v>20000</v>
      </c>
    </row>
    <row r="206" spans="1:8" x14ac:dyDescent="0.25">
      <c r="A206" s="44">
        <v>11</v>
      </c>
      <c r="B206" s="168" t="s">
        <v>263</v>
      </c>
      <c r="C206" s="112">
        <v>500000</v>
      </c>
      <c r="D206" s="61">
        <v>0</v>
      </c>
      <c r="E206" s="248"/>
      <c r="F206" s="118"/>
      <c r="G206" s="329">
        <v>0</v>
      </c>
      <c r="H206" s="172">
        <f t="shared" si="13"/>
        <v>500000</v>
      </c>
    </row>
    <row r="207" spans="1:8" x14ac:dyDescent="0.25">
      <c r="A207" s="54">
        <v>12</v>
      </c>
      <c r="B207" s="168" t="s">
        <v>115</v>
      </c>
      <c r="C207" s="112">
        <v>0</v>
      </c>
      <c r="D207" s="61">
        <v>100000</v>
      </c>
      <c r="E207" s="248"/>
      <c r="F207" s="118"/>
      <c r="G207" s="329">
        <v>0</v>
      </c>
      <c r="H207" s="172">
        <f t="shared" si="13"/>
        <v>100000</v>
      </c>
    </row>
    <row r="208" spans="1:8" x14ac:dyDescent="0.25">
      <c r="A208" s="44">
        <v>13</v>
      </c>
      <c r="B208" s="168" t="s">
        <v>116</v>
      </c>
      <c r="C208" s="112">
        <v>0</v>
      </c>
      <c r="D208" s="61">
        <v>20000</v>
      </c>
      <c r="E208" s="248"/>
      <c r="F208" s="118"/>
      <c r="G208" s="329">
        <v>0</v>
      </c>
      <c r="H208" s="172">
        <f t="shared" si="13"/>
        <v>20000</v>
      </c>
    </row>
    <row r="209" spans="1:8" x14ac:dyDescent="0.25">
      <c r="A209" s="44">
        <v>14</v>
      </c>
      <c r="B209" s="168" t="s">
        <v>117</v>
      </c>
      <c r="C209" s="112">
        <v>0</v>
      </c>
      <c r="D209" s="61">
        <v>5000</v>
      </c>
      <c r="E209" s="248"/>
      <c r="F209" s="118"/>
      <c r="G209" s="329">
        <v>0</v>
      </c>
      <c r="H209" s="172">
        <f t="shared" si="13"/>
        <v>5000</v>
      </c>
    </row>
    <row r="210" spans="1:8" x14ac:dyDescent="0.25">
      <c r="A210" s="54">
        <v>15</v>
      </c>
      <c r="B210" s="168" t="s">
        <v>118</v>
      </c>
      <c r="C210" s="112">
        <v>0</v>
      </c>
      <c r="D210" s="61">
        <v>1000</v>
      </c>
      <c r="E210" s="248"/>
      <c r="F210" s="118"/>
      <c r="G210" s="329">
        <v>0</v>
      </c>
      <c r="H210" s="172">
        <f t="shared" si="13"/>
        <v>1000</v>
      </c>
    </row>
    <row r="211" spans="1:8" x14ac:dyDescent="0.25">
      <c r="A211" s="44">
        <v>16</v>
      </c>
      <c r="B211" s="168" t="s">
        <v>119</v>
      </c>
      <c r="C211" s="112">
        <v>0</v>
      </c>
      <c r="D211" s="61">
        <v>18000</v>
      </c>
      <c r="E211" s="248"/>
      <c r="F211" s="118"/>
      <c r="G211" s="329">
        <v>0</v>
      </c>
      <c r="H211" s="172">
        <f t="shared" si="13"/>
        <v>18000</v>
      </c>
    </row>
    <row r="212" spans="1:8" ht="17.25" customHeight="1" x14ac:dyDescent="0.25">
      <c r="A212" s="288">
        <v>17</v>
      </c>
      <c r="B212" s="170" t="s">
        <v>264</v>
      </c>
      <c r="C212" s="112">
        <v>0</v>
      </c>
      <c r="D212" s="61">
        <v>300000</v>
      </c>
      <c r="E212" s="248"/>
      <c r="F212" s="118"/>
      <c r="G212" s="329">
        <v>0</v>
      </c>
      <c r="H212" s="172">
        <f t="shared" si="13"/>
        <v>300000</v>
      </c>
    </row>
    <row r="213" spans="1:8" x14ac:dyDescent="0.25">
      <c r="A213" s="54">
        <v>18</v>
      </c>
      <c r="B213" s="168" t="s">
        <v>265</v>
      </c>
      <c r="C213" s="112">
        <v>0</v>
      </c>
      <c r="D213" s="61">
        <v>10000</v>
      </c>
      <c r="E213" s="248"/>
      <c r="F213" s="118"/>
      <c r="G213" s="329">
        <v>0</v>
      </c>
      <c r="H213" s="172">
        <f t="shared" si="13"/>
        <v>10000</v>
      </c>
    </row>
    <row r="214" spans="1:8" x14ac:dyDescent="0.25">
      <c r="A214" s="44">
        <v>19</v>
      </c>
      <c r="B214" s="168" t="s">
        <v>266</v>
      </c>
      <c r="C214" s="112">
        <v>0</v>
      </c>
      <c r="D214" s="61">
        <v>1000</v>
      </c>
      <c r="E214" s="314"/>
      <c r="F214" s="339"/>
      <c r="G214" s="329">
        <v>0</v>
      </c>
      <c r="H214" s="172">
        <f t="shared" si="13"/>
        <v>1000</v>
      </c>
    </row>
    <row r="215" spans="1:8" ht="15.75" thickBot="1" x14ac:dyDescent="0.3">
      <c r="A215" s="44">
        <v>20</v>
      </c>
      <c r="B215" s="168" t="s">
        <v>267</v>
      </c>
      <c r="C215" s="112">
        <v>0</v>
      </c>
      <c r="D215" s="61">
        <v>30000</v>
      </c>
      <c r="E215" s="248"/>
      <c r="F215" s="118"/>
      <c r="G215" s="329">
        <v>0</v>
      </c>
      <c r="H215" s="172">
        <f t="shared" si="13"/>
        <v>30000</v>
      </c>
    </row>
    <row r="216" spans="1:8" ht="15.75" thickBot="1" x14ac:dyDescent="0.3">
      <c r="A216" s="31" t="s">
        <v>66</v>
      </c>
      <c r="B216" s="104" t="s">
        <v>67</v>
      </c>
      <c r="C216" s="114">
        <f>SUM(C217:C221)</f>
        <v>400000</v>
      </c>
      <c r="D216" s="92">
        <v>0</v>
      </c>
      <c r="E216" s="94"/>
      <c r="F216" s="93"/>
      <c r="G216" s="115">
        <v>0</v>
      </c>
      <c r="H216" s="108">
        <f>SUM(H217:H221)</f>
        <v>400000</v>
      </c>
    </row>
    <row r="217" spans="1:8" x14ac:dyDescent="0.25">
      <c r="A217" s="54">
        <v>1</v>
      </c>
      <c r="B217" s="62" t="s">
        <v>68</v>
      </c>
      <c r="C217" s="117">
        <v>170000</v>
      </c>
      <c r="D217" s="116">
        <v>0</v>
      </c>
      <c r="E217" s="312"/>
      <c r="F217" s="41"/>
      <c r="G217" s="330">
        <v>0</v>
      </c>
      <c r="H217" s="117">
        <f>+C217+G217</f>
        <v>170000</v>
      </c>
    </row>
    <row r="218" spans="1:8" x14ac:dyDescent="0.25">
      <c r="A218" s="44">
        <v>2</v>
      </c>
      <c r="B218" s="63" t="s">
        <v>39</v>
      </c>
      <c r="C218" s="113">
        <v>60000</v>
      </c>
      <c r="D218" s="118">
        <v>0</v>
      </c>
      <c r="E218" s="313"/>
      <c r="F218" s="45"/>
      <c r="G218" s="331">
        <v>0</v>
      </c>
      <c r="H218" s="113">
        <f>+C218+G218</f>
        <v>60000</v>
      </c>
    </row>
    <row r="219" spans="1:8" x14ac:dyDescent="0.25">
      <c r="A219" s="44">
        <v>3</v>
      </c>
      <c r="B219" s="63" t="s">
        <v>69</v>
      </c>
      <c r="C219" s="113">
        <v>50000</v>
      </c>
      <c r="D219" s="118">
        <v>0</v>
      </c>
      <c r="E219" s="313"/>
      <c r="F219" s="45"/>
      <c r="G219" s="331">
        <v>0</v>
      </c>
      <c r="H219" s="113">
        <f t="shared" ref="H219:H221" si="14">+C219+G219</f>
        <v>50000</v>
      </c>
    </row>
    <row r="220" spans="1:8" x14ac:dyDescent="0.25">
      <c r="A220" s="44">
        <v>4</v>
      </c>
      <c r="B220" s="63" t="s">
        <v>70</v>
      </c>
      <c r="C220" s="113">
        <v>100000</v>
      </c>
      <c r="D220" s="118">
        <v>0</v>
      </c>
      <c r="E220" s="313"/>
      <c r="F220" s="45"/>
      <c r="G220" s="331">
        <v>0</v>
      </c>
      <c r="H220" s="113">
        <f t="shared" si="14"/>
        <v>100000</v>
      </c>
    </row>
    <row r="221" spans="1:8" ht="15.75" thickBot="1" x14ac:dyDescent="0.3">
      <c r="A221" s="59">
        <v>5</v>
      </c>
      <c r="B221" s="64" t="s">
        <v>71</v>
      </c>
      <c r="C221" s="113">
        <v>20000</v>
      </c>
      <c r="D221" s="119">
        <v>0</v>
      </c>
      <c r="E221" s="315"/>
      <c r="F221" s="57"/>
      <c r="G221" s="332">
        <v>0</v>
      </c>
      <c r="H221" s="113">
        <f t="shared" si="14"/>
        <v>20000</v>
      </c>
    </row>
    <row r="222" spans="1:8" ht="15.75" thickBot="1" x14ac:dyDescent="0.3">
      <c r="A222" s="31" t="s">
        <v>72</v>
      </c>
      <c r="B222" s="166" t="s">
        <v>73</v>
      </c>
      <c r="C222" s="114">
        <v>0</v>
      </c>
      <c r="D222" s="120">
        <v>0</v>
      </c>
      <c r="E222" s="316"/>
      <c r="F222" s="120"/>
      <c r="G222" s="333">
        <f>SUM(G223:G227)</f>
        <v>2050000</v>
      </c>
      <c r="H222" s="108">
        <f>+G222</f>
        <v>2050000</v>
      </c>
    </row>
    <row r="223" spans="1:8" x14ac:dyDescent="0.25">
      <c r="A223" s="165">
        <v>1</v>
      </c>
      <c r="B223" s="151" t="s">
        <v>268</v>
      </c>
      <c r="C223" s="216">
        <v>0</v>
      </c>
      <c r="D223" s="121">
        <v>0</v>
      </c>
      <c r="E223" s="317"/>
      <c r="F223" s="121"/>
      <c r="G223" s="221">
        <v>100000</v>
      </c>
      <c r="H223" s="86">
        <f>+G223</f>
        <v>100000</v>
      </c>
    </row>
    <row r="224" spans="1:8" x14ac:dyDescent="0.25">
      <c r="A224" s="165">
        <v>2</v>
      </c>
      <c r="B224" s="144" t="s">
        <v>269</v>
      </c>
      <c r="C224" s="217">
        <v>0</v>
      </c>
      <c r="D224" s="121">
        <v>0</v>
      </c>
      <c r="E224" s="317"/>
      <c r="F224" s="121"/>
      <c r="G224" s="50">
        <v>200000</v>
      </c>
      <c r="H224" s="86">
        <f>+G224</f>
        <v>200000</v>
      </c>
    </row>
    <row r="225" spans="1:10" x14ac:dyDescent="0.25">
      <c r="A225" s="165">
        <v>3</v>
      </c>
      <c r="B225" s="144" t="s">
        <v>270</v>
      </c>
      <c r="C225" s="217">
        <v>0</v>
      </c>
      <c r="D225" s="121">
        <v>0</v>
      </c>
      <c r="E225" s="317"/>
      <c r="F225" s="121"/>
      <c r="G225" s="50">
        <v>200000</v>
      </c>
      <c r="H225" s="86">
        <f t="shared" ref="H225:H227" si="15">+G225</f>
        <v>200000</v>
      </c>
    </row>
    <row r="226" spans="1:10" x14ac:dyDescent="0.25">
      <c r="A226" s="165">
        <v>4</v>
      </c>
      <c r="B226" s="144" t="s">
        <v>271</v>
      </c>
      <c r="C226" s="217">
        <v>0</v>
      </c>
      <c r="D226" s="121">
        <v>0</v>
      </c>
      <c r="E226" s="317"/>
      <c r="F226" s="121"/>
      <c r="G226" s="50">
        <v>1500000</v>
      </c>
      <c r="H226" s="86">
        <f t="shared" si="15"/>
        <v>1500000</v>
      </c>
    </row>
    <row r="227" spans="1:10" ht="15.75" thickBot="1" x14ac:dyDescent="0.3">
      <c r="A227" s="165">
        <v>5</v>
      </c>
      <c r="B227" s="218" t="s">
        <v>272</v>
      </c>
      <c r="C227" s="217">
        <v>0</v>
      </c>
      <c r="D227" s="121">
        <v>0</v>
      </c>
      <c r="E227" s="317"/>
      <c r="F227" s="340"/>
      <c r="G227" s="222">
        <v>50000</v>
      </c>
      <c r="H227" s="86">
        <f t="shared" si="15"/>
        <v>50000</v>
      </c>
    </row>
    <row r="228" spans="1:10" ht="15.75" thickBot="1" x14ac:dyDescent="0.3">
      <c r="A228" s="31" t="s">
        <v>74</v>
      </c>
      <c r="B228" s="104" t="s">
        <v>54</v>
      </c>
      <c r="C228" s="111">
        <v>150000</v>
      </c>
      <c r="D228" s="93">
        <v>0</v>
      </c>
      <c r="E228" s="94"/>
      <c r="F228" s="93"/>
      <c r="G228" s="95">
        <v>200000</v>
      </c>
      <c r="H228" s="122">
        <v>350000</v>
      </c>
    </row>
    <row r="229" spans="1:10" ht="15.75" thickBot="1" x14ac:dyDescent="0.3">
      <c r="A229" s="26" t="s">
        <v>75</v>
      </c>
      <c r="B229" s="39" t="s">
        <v>76</v>
      </c>
      <c r="C229" s="51">
        <f>+C232+C252+C271</f>
        <v>1066569</v>
      </c>
      <c r="D229" s="52"/>
      <c r="E229" s="51">
        <f>+E230+E232+E258+E271+E252</f>
        <v>26506354</v>
      </c>
      <c r="F229" s="52"/>
      <c r="G229" s="53">
        <f>+G232+G258+G271</f>
        <v>4646077</v>
      </c>
      <c r="H229" s="103">
        <f>+C229+E229+G229</f>
        <v>32219000</v>
      </c>
      <c r="J229" s="350"/>
    </row>
    <row r="230" spans="1:10" ht="15.75" thickBot="1" x14ac:dyDescent="0.3">
      <c r="A230" s="31" t="s">
        <v>77</v>
      </c>
      <c r="B230" s="104" t="s">
        <v>61</v>
      </c>
      <c r="C230" s="111">
        <f>+C231</f>
        <v>0</v>
      </c>
      <c r="D230" s="92"/>
      <c r="E230" s="111">
        <f>+E231</f>
        <v>23800000</v>
      </c>
      <c r="F230" s="92"/>
      <c r="G230" s="95">
        <v>0</v>
      </c>
      <c r="H230" s="108">
        <f>+H231</f>
        <v>23800000</v>
      </c>
    </row>
    <row r="231" spans="1:10" ht="15.75" thickBot="1" x14ac:dyDescent="0.3">
      <c r="A231" s="123">
        <v>1</v>
      </c>
      <c r="B231" s="124" t="s">
        <v>12</v>
      </c>
      <c r="C231" s="125">
        <v>0</v>
      </c>
      <c r="D231" s="126"/>
      <c r="E231" s="318">
        <v>23800000</v>
      </c>
      <c r="F231" s="341"/>
      <c r="G231" s="334">
        <v>0</v>
      </c>
      <c r="H231" s="127">
        <f>+E231+C231</f>
        <v>23800000</v>
      </c>
    </row>
    <row r="232" spans="1:10" ht="15.75" thickBot="1" x14ac:dyDescent="0.3">
      <c r="A232" s="31" t="s">
        <v>78</v>
      </c>
      <c r="B232" s="206" t="s">
        <v>63</v>
      </c>
      <c r="C232" s="92">
        <f>SUM(C233:C251)</f>
        <v>0</v>
      </c>
      <c r="D232" s="92"/>
      <c r="E232" s="111">
        <f>SUM(E233:E251)</f>
        <v>2129000</v>
      </c>
      <c r="F232" s="92"/>
      <c r="G232" s="95">
        <f>SUM(G233:G251)</f>
        <v>700000</v>
      </c>
      <c r="H232" s="92">
        <f>SUM(H233:H251)</f>
        <v>2829000</v>
      </c>
    </row>
    <row r="233" spans="1:10" x14ac:dyDescent="0.25">
      <c r="A233" s="128">
        <v>1</v>
      </c>
      <c r="B233" s="186" t="s">
        <v>111</v>
      </c>
      <c r="C233" s="209">
        <v>0</v>
      </c>
      <c r="D233" s="116"/>
      <c r="E233" s="319">
        <v>160000</v>
      </c>
      <c r="F233" s="342"/>
      <c r="G233" s="328">
        <v>0</v>
      </c>
      <c r="H233" s="207">
        <f>+E233+G233</f>
        <v>160000</v>
      </c>
    </row>
    <row r="234" spans="1:10" x14ac:dyDescent="0.25">
      <c r="A234" s="130">
        <v>2</v>
      </c>
      <c r="B234" s="186" t="s">
        <v>112</v>
      </c>
      <c r="C234" s="209">
        <v>0</v>
      </c>
      <c r="D234" s="118"/>
      <c r="E234" s="319">
        <v>10000</v>
      </c>
      <c r="F234" s="207"/>
      <c r="G234" s="335">
        <v>0</v>
      </c>
      <c r="H234" s="207">
        <f>+E234+G234</f>
        <v>10000</v>
      </c>
    </row>
    <row r="235" spans="1:10" x14ac:dyDescent="0.25">
      <c r="A235" s="130">
        <v>3</v>
      </c>
      <c r="B235" s="186" t="s">
        <v>273</v>
      </c>
      <c r="C235" s="209">
        <v>0</v>
      </c>
      <c r="D235" s="118"/>
      <c r="E235" s="320">
        <v>25000</v>
      </c>
      <c r="F235" s="343"/>
      <c r="G235" s="335">
        <v>0</v>
      </c>
      <c r="H235" s="207">
        <f t="shared" ref="H235:H251" si="16">+E235+G235</f>
        <v>25000</v>
      </c>
    </row>
    <row r="236" spans="1:10" x14ac:dyDescent="0.25">
      <c r="A236" s="130">
        <v>4</v>
      </c>
      <c r="B236" s="186" t="s">
        <v>79</v>
      </c>
      <c r="C236" s="209">
        <v>0</v>
      </c>
      <c r="D236" s="118"/>
      <c r="E236" s="319">
        <v>20000</v>
      </c>
      <c r="F236" s="207"/>
      <c r="G236" s="335">
        <v>0</v>
      </c>
      <c r="H236" s="207">
        <f t="shared" si="16"/>
        <v>20000</v>
      </c>
    </row>
    <row r="237" spans="1:10" x14ac:dyDescent="0.25">
      <c r="A237" s="130">
        <v>5</v>
      </c>
      <c r="B237" s="186" t="s">
        <v>274</v>
      </c>
      <c r="C237" s="209">
        <v>0</v>
      </c>
      <c r="D237" s="118"/>
      <c r="E237" s="319">
        <v>30000</v>
      </c>
      <c r="F237" s="207"/>
      <c r="G237" s="335">
        <v>0</v>
      </c>
      <c r="H237" s="207">
        <f t="shared" si="16"/>
        <v>30000</v>
      </c>
    </row>
    <row r="238" spans="1:10" x14ac:dyDescent="0.25">
      <c r="A238" s="130">
        <v>6</v>
      </c>
      <c r="B238" s="186" t="s">
        <v>113</v>
      </c>
      <c r="C238" s="209">
        <v>0</v>
      </c>
      <c r="D238" s="118"/>
      <c r="E238" s="319">
        <v>20000</v>
      </c>
      <c r="F238" s="207"/>
      <c r="G238" s="335">
        <v>0</v>
      </c>
      <c r="H238" s="207">
        <f t="shared" si="16"/>
        <v>20000</v>
      </c>
    </row>
    <row r="239" spans="1:10" x14ac:dyDescent="0.25">
      <c r="A239" s="130">
        <v>7</v>
      </c>
      <c r="B239" s="193" t="s">
        <v>80</v>
      </c>
      <c r="C239" s="209">
        <v>0</v>
      </c>
      <c r="D239" s="118"/>
      <c r="E239" s="319">
        <v>450000</v>
      </c>
      <c r="F239" s="207"/>
      <c r="G239" s="335">
        <v>0</v>
      </c>
      <c r="H239" s="207">
        <f t="shared" si="16"/>
        <v>450000</v>
      </c>
    </row>
    <row r="240" spans="1:10" x14ac:dyDescent="0.25">
      <c r="A240" s="130">
        <v>8</v>
      </c>
      <c r="B240" s="186" t="s">
        <v>81</v>
      </c>
      <c r="C240" s="209">
        <v>0</v>
      </c>
      <c r="D240" s="118"/>
      <c r="E240" s="319">
        <v>10000</v>
      </c>
      <c r="F240" s="207"/>
      <c r="G240" s="335">
        <v>0</v>
      </c>
      <c r="H240" s="207">
        <f t="shared" si="16"/>
        <v>10000</v>
      </c>
    </row>
    <row r="241" spans="1:8" x14ac:dyDescent="0.25">
      <c r="A241" s="130">
        <v>9</v>
      </c>
      <c r="B241" s="186" t="s">
        <v>82</v>
      </c>
      <c r="C241" s="209">
        <v>0</v>
      </c>
      <c r="D241" s="118"/>
      <c r="E241" s="319">
        <v>300000</v>
      </c>
      <c r="F241" s="207"/>
      <c r="G241" s="335">
        <v>0</v>
      </c>
      <c r="H241" s="207">
        <f t="shared" si="16"/>
        <v>300000</v>
      </c>
    </row>
    <row r="242" spans="1:8" x14ac:dyDescent="0.25">
      <c r="A242" s="130">
        <v>10</v>
      </c>
      <c r="B242" s="186" t="s">
        <v>275</v>
      </c>
      <c r="C242" s="209">
        <v>0</v>
      </c>
      <c r="D242" s="118"/>
      <c r="E242" s="319">
        <v>180000</v>
      </c>
      <c r="F242" s="207"/>
      <c r="G242" s="335">
        <v>700000</v>
      </c>
      <c r="H242" s="207">
        <f t="shared" si="16"/>
        <v>880000</v>
      </c>
    </row>
    <row r="243" spans="1:8" x14ac:dyDescent="0.25">
      <c r="A243" s="130">
        <v>11</v>
      </c>
      <c r="B243" s="186" t="s">
        <v>83</v>
      </c>
      <c r="C243" s="209">
        <v>0</v>
      </c>
      <c r="D243" s="118"/>
      <c r="E243" s="319">
        <v>50000</v>
      </c>
      <c r="F243" s="207"/>
      <c r="G243" s="335">
        <v>0</v>
      </c>
      <c r="H243" s="207">
        <f t="shared" si="16"/>
        <v>50000</v>
      </c>
    </row>
    <row r="244" spans="1:8" x14ac:dyDescent="0.25">
      <c r="A244" s="130">
        <v>12</v>
      </c>
      <c r="B244" s="186" t="s">
        <v>84</v>
      </c>
      <c r="C244" s="209">
        <v>0</v>
      </c>
      <c r="D244" s="118"/>
      <c r="E244" s="321">
        <v>50000</v>
      </c>
      <c r="F244" s="344"/>
      <c r="G244" s="335">
        <v>0</v>
      </c>
      <c r="H244" s="207">
        <f t="shared" si="16"/>
        <v>50000</v>
      </c>
    </row>
    <row r="245" spans="1:8" x14ac:dyDescent="0.25">
      <c r="A245" s="130">
        <v>13</v>
      </c>
      <c r="B245" s="186" t="s">
        <v>85</v>
      </c>
      <c r="C245" s="209">
        <v>0</v>
      </c>
      <c r="D245" s="118"/>
      <c r="E245" s="321">
        <v>150000</v>
      </c>
      <c r="F245" s="344"/>
      <c r="G245" s="335">
        <v>0</v>
      </c>
      <c r="H245" s="207">
        <f t="shared" si="16"/>
        <v>150000</v>
      </c>
    </row>
    <row r="246" spans="1:8" x14ac:dyDescent="0.25">
      <c r="A246" s="130">
        <v>14</v>
      </c>
      <c r="B246" s="186" t="s">
        <v>86</v>
      </c>
      <c r="C246" s="209">
        <v>0</v>
      </c>
      <c r="D246" s="118"/>
      <c r="E246" s="321">
        <v>600000</v>
      </c>
      <c r="F246" s="344"/>
      <c r="G246" s="335">
        <v>0</v>
      </c>
      <c r="H246" s="207">
        <f t="shared" si="16"/>
        <v>600000</v>
      </c>
    </row>
    <row r="247" spans="1:8" x14ac:dyDescent="0.25">
      <c r="A247" s="130">
        <v>15</v>
      </c>
      <c r="B247" s="186" t="s">
        <v>276</v>
      </c>
      <c r="C247" s="209">
        <v>0</v>
      </c>
      <c r="D247" s="118"/>
      <c r="E247" s="319">
        <v>20000</v>
      </c>
      <c r="F247" s="207"/>
      <c r="G247" s="335">
        <v>0</v>
      </c>
      <c r="H247" s="207">
        <f t="shared" si="16"/>
        <v>20000</v>
      </c>
    </row>
    <row r="248" spans="1:8" x14ac:dyDescent="0.25">
      <c r="A248" s="130">
        <v>16</v>
      </c>
      <c r="B248" s="186" t="s">
        <v>87</v>
      </c>
      <c r="C248" s="210">
        <v>0</v>
      </c>
      <c r="D248" s="118"/>
      <c r="E248" s="319">
        <v>1000</v>
      </c>
      <c r="F248" s="207"/>
      <c r="G248" s="335">
        <v>0</v>
      </c>
      <c r="H248" s="207">
        <f t="shared" si="16"/>
        <v>1000</v>
      </c>
    </row>
    <row r="249" spans="1:8" x14ac:dyDescent="0.25">
      <c r="A249" s="130">
        <v>17</v>
      </c>
      <c r="B249" s="186" t="s">
        <v>88</v>
      </c>
      <c r="C249" s="211">
        <v>0</v>
      </c>
      <c r="D249" s="118"/>
      <c r="E249" s="319">
        <v>10000</v>
      </c>
      <c r="F249" s="207"/>
      <c r="G249" s="335">
        <v>0</v>
      </c>
      <c r="H249" s="207">
        <f t="shared" si="16"/>
        <v>10000</v>
      </c>
    </row>
    <row r="250" spans="1:8" x14ac:dyDescent="0.25">
      <c r="A250" s="130">
        <v>18</v>
      </c>
      <c r="B250" s="186" t="s">
        <v>89</v>
      </c>
      <c r="C250" s="211">
        <v>0</v>
      </c>
      <c r="D250" s="118"/>
      <c r="E250" s="319">
        <v>40000</v>
      </c>
      <c r="F250" s="207"/>
      <c r="G250" s="335">
        <v>0</v>
      </c>
      <c r="H250" s="207">
        <f t="shared" si="16"/>
        <v>40000</v>
      </c>
    </row>
    <row r="251" spans="1:8" ht="15.75" thickBot="1" x14ac:dyDescent="0.3">
      <c r="A251" s="130">
        <v>19</v>
      </c>
      <c r="B251" s="186" t="s">
        <v>90</v>
      </c>
      <c r="C251" s="212">
        <v>0</v>
      </c>
      <c r="D251" s="118"/>
      <c r="E251" s="319">
        <v>3000</v>
      </c>
      <c r="F251" s="207"/>
      <c r="G251" s="335">
        <v>0</v>
      </c>
      <c r="H251" s="208">
        <f t="shared" si="16"/>
        <v>3000</v>
      </c>
    </row>
    <row r="252" spans="1:8" ht="15.75" thickBot="1" x14ac:dyDescent="0.3">
      <c r="A252" s="31" t="s">
        <v>91</v>
      </c>
      <c r="B252" s="104" t="s">
        <v>37</v>
      </c>
      <c r="C252" s="114">
        <f>SUM(C253:C257)</f>
        <v>766569</v>
      </c>
      <c r="D252" s="93"/>
      <c r="E252" s="111">
        <f>+E253</f>
        <v>283431</v>
      </c>
      <c r="F252" s="92"/>
      <c r="G252" s="115">
        <v>0</v>
      </c>
      <c r="H252" s="108">
        <f>SUM(H253:H257)</f>
        <v>1050000</v>
      </c>
    </row>
    <row r="253" spans="1:8" x14ac:dyDescent="0.25">
      <c r="A253" s="128">
        <v>1</v>
      </c>
      <c r="B253" s="132" t="s">
        <v>277</v>
      </c>
      <c r="C253" s="129">
        <v>246569</v>
      </c>
      <c r="D253" s="90"/>
      <c r="E253" s="322">
        <v>283431</v>
      </c>
      <c r="F253" s="116"/>
      <c r="G253" s="256">
        <v>0</v>
      </c>
      <c r="H253" s="129">
        <f>+C253+E253+G253</f>
        <v>530000</v>
      </c>
    </row>
    <row r="254" spans="1:8" x14ac:dyDescent="0.25">
      <c r="A254" s="130">
        <v>2</v>
      </c>
      <c r="B254" s="133" t="s">
        <v>203</v>
      </c>
      <c r="C254" s="131">
        <v>240000</v>
      </c>
      <c r="D254" s="49"/>
      <c r="E254" s="248">
        <v>0</v>
      </c>
      <c r="F254" s="118"/>
      <c r="G254" s="50">
        <v>0</v>
      </c>
      <c r="H254" s="131">
        <f>+C254+E254+G254</f>
        <v>240000</v>
      </c>
    </row>
    <row r="255" spans="1:8" x14ac:dyDescent="0.25">
      <c r="A255" s="130">
        <v>3</v>
      </c>
      <c r="B255" s="133" t="s">
        <v>204</v>
      </c>
      <c r="C255" s="131">
        <v>60000</v>
      </c>
      <c r="D255" s="49"/>
      <c r="E255" s="248">
        <v>0</v>
      </c>
      <c r="F255" s="118"/>
      <c r="G255" s="50">
        <v>0</v>
      </c>
      <c r="H255" s="131">
        <f t="shared" ref="H255:H257" si="17">+C255+E255+G255</f>
        <v>60000</v>
      </c>
    </row>
    <row r="256" spans="1:8" x14ac:dyDescent="0.25">
      <c r="A256" s="130">
        <v>4</v>
      </c>
      <c r="B256" s="133" t="s">
        <v>278</v>
      </c>
      <c r="C256" s="131">
        <v>170000</v>
      </c>
      <c r="D256" s="49"/>
      <c r="E256" s="248">
        <v>0</v>
      </c>
      <c r="F256" s="118"/>
      <c r="G256" s="50">
        <v>0</v>
      </c>
      <c r="H256" s="131">
        <f t="shared" si="17"/>
        <v>170000</v>
      </c>
    </row>
    <row r="257" spans="1:10" ht="15.75" thickBot="1" x14ac:dyDescent="0.3">
      <c r="A257" s="134">
        <v>5</v>
      </c>
      <c r="B257" s="135" t="s">
        <v>279</v>
      </c>
      <c r="C257" s="131">
        <v>50000</v>
      </c>
      <c r="D257" s="47"/>
      <c r="E257" s="323">
        <v>0</v>
      </c>
      <c r="F257" s="119"/>
      <c r="G257" s="48">
        <v>0</v>
      </c>
      <c r="H257" s="131">
        <f t="shared" si="17"/>
        <v>50000</v>
      </c>
    </row>
    <row r="258" spans="1:10" ht="15.75" thickBot="1" x14ac:dyDescent="0.3">
      <c r="A258" s="31" t="s">
        <v>92</v>
      </c>
      <c r="B258" s="136" t="s">
        <v>73</v>
      </c>
      <c r="C258" s="114">
        <v>0</v>
      </c>
      <c r="D258" s="93"/>
      <c r="E258" s="105">
        <f>+E262</f>
        <v>293923</v>
      </c>
      <c r="F258" s="345"/>
      <c r="G258" s="333">
        <f>SUM(G259:G270)</f>
        <v>3646077</v>
      </c>
      <c r="H258" s="146">
        <f>SUM(H259:H270)</f>
        <v>3940000</v>
      </c>
    </row>
    <row r="259" spans="1:10" x14ac:dyDescent="0.25">
      <c r="A259" s="128">
        <v>1</v>
      </c>
      <c r="B259" s="142" t="s">
        <v>280</v>
      </c>
      <c r="C259" s="150">
        <v>0</v>
      </c>
      <c r="D259" s="90"/>
      <c r="E259" s="324">
        <v>0</v>
      </c>
      <c r="F259" s="347"/>
      <c r="G259" s="137">
        <v>500000</v>
      </c>
      <c r="H259" s="147">
        <f>+E259+G259</f>
        <v>500000</v>
      </c>
    </row>
    <row r="260" spans="1:10" x14ac:dyDescent="0.25">
      <c r="A260" s="128">
        <v>2</v>
      </c>
      <c r="B260" s="143" t="s">
        <v>93</v>
      </c>
      <c r="C260" s="150">
        <v>0</v>
      </c>
      <c r="D260" s="90"/>
      <c r="E260" s="322">
        <v>0</v>
      </c>
      <c r="F260" s="118"/>
      <c r="G260" s="137">
        <v>400000</v>
      </c>
      <c r="H260" s="148">
        <f>+E260+G260</f>
        <v>400000</v>
      </c>
    </row>
    <row r="261" spans="1:10" x14ac:dyDescent="0.25">
      <c r="A261" s="128">
        <v>3</v>
      </c>
      <c r="B261" s="143" t="s">
        <v>94</v>
      </c>
      <c r="C261" s="150">
        <v>0</v>
      </c>
      <c r="D261" s="90"/>
      <c r="E261" s="322">
        <v>0</v>
      </c>
      <c r="F261" s="118"/>
      <c r="G261" s="137">
        <v>250000</v>
      </c>
      <c r="H261" s="148">
        <f t="shared" ref="H261:H270" si="18">+E261+G261</f>
        <v>250000</v>
      </c>
    </row>
    <row r="262" spans="1:10" x14ac:dyDescent="0.25">
      <c r="A262" s="128">
        <v>4</v>
      </c>
      <c r="B262" s="143" t="s">
        <v>281</v>
      </c>
      <c r="C262" s="150">
        <v>0</v>
      </c>
      <c r="D262" s="90"/>
      <c r="E262" s="322">
        <v>293923</v>
      </c>
      <c r="F262" s="118"/>
      <c r="G262" s="137">
        <v>1006077</v>
      </c>
      <c r="H262" s="148">
        <f t="shared" si="18"/>
        <v>1300000</v>
      </c>
    </row>
    <row r="263" spans="1:10" x14ac:dyDescent="0.25">
      <c r="A263" s="128">
        <v>5</v>
      </c>
      <c r="B263" s="143" t="s">
        <v>282</v>
      </c>
      <c r="C263" s="150">
        <v>0</v>
      </c>
      <c r="D263" s="90"/>
      <c r="E263" s="322">
        <v>0</v>
      </c>
      <c r="F263" s="118"/>
      <c r="G263" s="137">
        <v>250000</v>
      </c>
      <c r="H263" s="148">
        <f t="shared" si="18"/>
        <v>250000</v>
      </c>
    </row>
    <row r="264" spans="1:10" x14ac:dyDescent="0.25">
      <c r="A264" s="128">
        <v>6</v>
      </c>
      <c r="B264" s="143" t="s">
        <v>283</v>
      </c>
      <c r="C264" s="150">
        <v>0</v>
      </c>
      <c r="D264" s="90"/>
      <c r="E264" s="322">
        <v>0</v>
      </c>
      <c r="F264" s="118"/>
      <c r="G264" s="137">
        <v>200000</v>
      </c>
      <c r="H264" s="148">
        <f t="shared" si="18"/>
        <v>200000</v>
      </c>
    </row>
    <row r="265" spans="1:10" x14ac:dyDescent="0.25">
      <c r="A265" s="128">
        <v>7</v>
      </c>
      <c r="B265" s="143" t="s">
        <v>305</v>
      </c>
      <c r="C265" s="150">
        <v>0</v>
      </c>
      <c r="D265" s="90"/>
      <c r="E265" s="322">
        <v>0</v>
      </c>
      <c r="F265" s="118"/>
      <c r="G265" s="137">
        <v>30000</v>
      </c>
      <c r="H265" s="148">
        <f t="shared" si="18"/>
        <v>30000</v>
      </c>
    </row>
    <row r="266" spans="1:10" x14ac:dyDescent="0.25">
      <c r="A266" s="128">
        <v>8</v>
      </c>
      <c r="B266" s="143" t="s">
        <v>284</v>
      </c>
      <c r="C266" s="150">
        <v>0</v>
      </c>
      <c r="D266" s="90"/>
      <c r="E266" s="322">
        <v>0</v>
      </c>
      <c r="F266" s="118"/>
      <c r="G266" s="137">
        <v>50000</v>
      </c>
      <c r="H266" s="148">
        <f t="shared" si="18"/>
        <v>50000</v>
      </c>
    </row>
    <row r="267" spans="1:10" x14ac:dyDescent="0.25">
      <c r="A267" s="128">
        <v>9</v>
      </c>
      <c r="B267" s="143" t="s">
        <v>306</v>
      </c>
      <c r="C267" s="150">
        <v>0</v>
      </c>
      <c r="D267" s="90"/>
      <c r="E267" s="322">
        <v>0</v>
      </c>
      <c r="F267" s="118"/>
      <c r="G267" s="137">
        <v>90000</v>
      </c>
      <c r="H267" s="148">
        <f t="shared" si="18"/>
        <v>90000</v>
      </c>
    </row>
    <row r="268" spans="1:10" x14ac:dyDescent="0.25">
      <c r="A268" s="128">
        <v>10</v>
      </c>
      <c r="B268" s="144" t="s">
        <v>298</v>
      </c>
      <c r="C268" s="150">
        <v>0</v>
      </c>
      <c r="D268" s="90"/>
      <c r="E268" s="322">
        <v>0</v>
      </c>
      <c r="F268" s="118"/>
      <c r="G268" s="137">
        <v>700000</v>
      </c>
      <c r="H268" s="148">
        <f t="shared" si="18"/>
        <v>700000</v>
      </c>
    </row>
    <row r="269" spans="1:10" x14ac:dyDescent="0.25">
      <c r="A269" s="128">
        <v>11</v>
      </c>
      <c r="B269" s="143" t="s">
        <v>285</v>
      </c>
      <c r="C269" s="150">
        <v>0</v>
      </c>
      <c r="D269" s="90"/>
      <c r="E269" s="322">
        <v>0</v>
      </c>
      <c r="F269" s="118"/>
      <c r="G269" s="137">
        <v>100000</v>
      </c>
      <c r="H269" s="148">
        <f t="shared" si="18"/>
        <v>100000</v>
      </c>
    </row>
    <row r="270" spans="1:10" ht="15.75" thickBot="1" x14ac:dyDescent="0.3">
      <c r="A270" s="128">
        <v>12</v>
      </c>
      <c r="B270" s="145" t="s">
        <v>286</v>
      </c>
      <c r="C270" s="150">
        <v>0</v>
      </c>
      <c r="D270" s="49"/>
      <c r="E270" s="248">
        <v>0</v>
      </c>
      <c r="F270" s="348"/>
      <c r="G270" s="137">
        <v>70000</v>
      </c>
      <c r="H270" s="148">
        <f t="shared" si="18"/>
        <v>70000</v>
      </c>
    </row>
    <row r="271" spans="1:10" ht="15.75" thickBot="1" x14ac:dyDescent="0.3">
      <c r="A271" s="31" t="s">
        <v>95</v>
      </c>
      <c r="B271" s="104" t="s">
        <v>54</v>
      </c>
      <c r="C271" s="111">
        <v>300000</v>
      </c>
      <c r="D271" s="93"/>
      <c r="E271" s="111">
        <v>0</v>
      </c>
      <c r="F271" s="346"/>
      <c r="G271" s="336">
        <v>300000</v>
      </c>
      <c r="H271" s="108">
        <f>+C271+G271+E271</f>
        <v>600000</v>
      </c>
      <c r="J271" s="349"/>
    </row>
    <row r="273" spans="4:5" x14ac:dyDescent="0.25">
      <c r="D273" s="139"/>
      <c r="E273" s="138" t="s">
        <v>287</v>
      </c>
    </row>
    <row r="274" spans="4:5" x14ac:dyDescent="0.25">
      <c r="E274" s="138" t="s">
        <v>143</v>
      </c>
    </row>
    <row r="276" spans="4:5" x14ac:dyDescent="0.25">
      <c r="E276" s="138" t="s">
        <v>144</v>
      </c>
    </row>
  </sheetData>
  <pageMargins left="0.7" right="0.7" top="0.75" bottom="0.75" header="0.3" footer="0.3"/>
  <pageSetup paperSize="9" scale="44" orientation="portrait" r:id="rId1"/>
  <rowBreaks count="2" manualBreakCount="2">
    <brk id="102" max="16383" man="1"/>
    <brk id="180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buxheti 2024</vt:lpstr>
      <vt:lpstr>'buxheti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Eroll Raskova</dc:creator>
  <cp:lastModifiedBy>Valbona Makolli</cp:lastModifiedBy>
  <cp:lastPrinted>2023-09-08T11:07:56Z</cp:lastPrinted>
  <dcterms:created xsi:type="dcterms:W3CDTF">2023-08-23T08:56:45Z</dcterms:created>
  <dcterms:modified xsi:type="dcterms:W3CDTF">2024-01-11T14:08:15Z</dcterms:modified>
</cp:coreProperties>
</file>